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logica.sharepoint.com/sites/FolhadePagamento/Documentos Compartilhados/General/RPA/"/>
    </mc:Choice>
  </mc:AlternateContent>
  <xr:revisionPtr revIDLastSave="387" documentId="13_ncr:1_{0E5FB1B9-1CC2-4122-A275-B01E7055CB6A}" xr6:coauthVersionLast="47" xr6:coauthVersionMax="47" xr10:uidLastSave="{1C704A15-490D-4DD1-8ACF-30A8D93FE800}"/>
  <bookViews>
    <workbookView xWindow="28680" yWindow="-120" windowWidth="29040" windowHeight="15720" xr2:uid="{00000000-000D-0000-FFFF-FFFF00000000}"/>
  </bookViews>
  <sheets>
    <sheet name="RPA" sheetId="5" r:id="rId1"/>
    <sheet name="Impostos-2026" sheetId="4" r:id="rId2"/>
  </sheets>
  <definedNames>
    <definedName name="Excel_BuiltIn_Print_Area_1_1" localSheetId="0">RPA!$B$4:$L$45</definedName>
    <definedName name="Excel_BuiltIn_Print_Area_1_1">#REF!</definedName>
    <definedName name="IntervaloNomeado1" localSheetId="0">RPA!$B$45:$L$45</definedName>
    <definedName name="IntervaloNomeado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4" l="1"/>
  <c r="B33" i="4"/>
  <c r="B31" i="4"/>
  <c r="G21" i="5"/>
  <c r="L19" i="5" s="1"/>
  <c r="D34" i="4" l="1"/>
  <c r="G26" i="5"/>
  <c r="G29" i="5" s="1"/>
  <c r="G27" i="5" s="1"/>
  <c r="B32" i="4" l="1"/>
  <c r="C34" i="4" s="1"/>
  <c r="L21" i="5"/>
  <c r="C32" i="4" l="1"/>
  <c r="C30" i="4"/>
  <c r="C31" i="4" s="1"/>
  <c r="D33" i="4" s="1"/>
  <c r="B34" i="4" s="1"/>
  <c r="C57" i="4" l="1"/>
  <c r="B36" i="4"/>
  <c r="C46" i="4"/>
  <c r="C45" i="4"/>
  <c r="D35" i="4"/>
  <c r="C47" i="4"/>
  <c r="F47" i="4" s="1"/>
  <c r="G47" i="4" s="1"/>
  <c r="G33" i="5" l="1"/>
  <c r="F46" i="4"/>
  <c r="H46" i="4" s="1"/>
  <c r="C49" i="4"/>
  <c r="F49" i="4" s="1"/>
  <c r="H49" i="4" s="1"/>
  <c r="C48" i="4"/>
  <c r="F48" i="4" s="1"/>
  <c r="H48" i="4" s="1"/>
  <c r="H47" i="4"/>
  <c r="G46" i="4" l="1"/>
  <c r="G49" i="4"/>
  <c r="G48" i="4"/>
  <c r="E50" i="4"/>
  <c r="F50" i="4"/>
  <c r="B35" i="4" s="1"/>
  <c r="F57" i="4" s="1"/>
  <c r="D64" i="4" s="1"/>
  <c r="D66" i="4" l="1"/>
  <c r="B38" i="4"/>
  <c r="D50" i="4"/>
  <c r="F59" i="4" l="1"/>
  <c r="B39" i="4" s="1"/>
  <c r="F58" i="4" l="1"/>
  <c r="D65" i="4" l="1"/>
  <c r="D69" i="4" s="1"/>
  <c r="G34" i="5" s="1"/>
  <c r="L20" i="5" s="1"/>
  <c r="L23" i="5" s="1"/>
  <c r="L38" i="5" s="1"/>
</calcChain>
</file>

<file path=xl/sharedStrings.xml><?xml version="1.0" encoding="utf-8"?>
<sst xmlns="http://schemas.openxmlformats.org/spreadsheetml/2006/main" count="114" uniqueCount="87">
  <si>
    <t>RPA – RECIBO DE PAGAMENTO A AUTÔNOMO</t>
  </si>
  <si>
    <t>DADOS DO EMITENTE</t>
  </si>
  <si>
    <t>Nome ou Razão Social:</t>
  </si>
  <si>
    <t>Nelogica Sistemas de Software Ltda.</t>
  </si>
  <si>
    <t xml:space="preserve">1ª Via  </t>
  </si>
  <si>
    <t>Matrícula (CNPJ/INSS):</t>
  </si>
  <si>
    <t>05.898.757/0001-68</t>
  </si>
  <si>
    <t>Recibo Nº ou Mês/Ano:</t>
  </si>
  <si>
    <t>Endereço:</t>
  </si>
  <si>
    <t>Av. Carlos Gomes , 400, Andar 12, Andar 13, Andar 14</t>
  </si>
  <si>
    <t>DADOS DO PRESTADOR DE SERVIÇOS</t>
  </si>
  <si>
    <t>Nome:</t>
  </si>
  <si>
    <t>João Pedro XXXXX</t>
  </si>
  <si>
    <t>CPF:</t>
  </si>
  <si>
    <t>xxxxxx</t>
  </si>
  <si>
    <t>Nº do RG:</t>
  </si>
  <si>
    <t>xxxxxxxx</t>
  </si>
  <si>
    <t>PIS/PASEP:</t>
  </si>
  <si>
    <t>xxxxxxxxxxxxxxxxxx</t>
  </si>
  <si>
    <t>Rua xx, Nº XX, Porto Alegre, RS, CEP XXXXX-XXX, Brasil</t>
  </si>
  <si>
    <t>BASE DE CÁLCULO</t>
  </si>
  <si>
    <t>RECIBO DE PAGAMENTO A AUTÔNOMO</t>
  </si>
  <si>
    <t>Valor dos Serviços Prestados</t>
  </si>
  <si>
    <t>R$</t>
  </si>
  <si>
    <t>Base de Cálculo</t>
  </si>
  <si>
    <t>IRPF Retido</t>
  </si>
  <si>
    <t>INSS Retido</t>
  </si>
  <si>
    <t>Taxa de Saque</t>
  </si>
  <si>
    <t>Valor Líquido a Receber</t>
  </si>
  <si>
    <t>BASE CÁLCULO DO INSS:</t>
  </si>
  <si>
    <t>Descrição Serviço</t>
  </si>
  <si>
    <t>Alíquota</t>
  </si>
  <si>
    <t>%</t>
  </si>
  <si>
    <t>Valor do teto de INSS recolhido em outro vínculo</t>
  </si>
  <si>
    <t>Valor a Recolher</t>
  </si>
  <si>
    <t>BASE CALCULO DO IRPF</t>
  </si>
  <si>
    <t>Base de Calculo</t>
  </si>
  <si>
    <t>Recebi do ente acima identificado pela prestação dos serviços a importância de:</t>
  </si>
  <si>
    <t>Local:</t>
  </si>
  <si>
    <t>Data:</t>
  </si>
  <si>
    <t>Assinatura:</t>
  </si>
  <si>
    <t>INSS</t>
  </si>
  <si>
    <t>11% - Alíquota exclusiva do plano simplificado da previdência social</t>
  </si>
  <si>
    <t>MODELO AUTODECLARAÇÃO DE INSS</t>
  </si>
  <si>
    <t xml:space="preserve"> Eu _______, portador(a) do CPF ________, declaro que sou funcionário e/ou contribuo com o INSS da Empresa ______, vinculado ao CNPJ ______/0001-___ com o código da categoria do e-Social 101 – Empregado Geral, inclusive o empregado público da administração direta ou indireta contratado pela CLT, e tenho previsão de salário de contribuição de R$ ______ contribuindo ao INSS com o valor previsto de R$ _______ no mês de ______ de 202___. </t>
  </si>
  <si>
    <t xml:space="preserve">___________, _____ de _______ de 202_. </t>
  </si>
  <si>
    <t>_________________________</t>
  </si>
  <si>
    <t xml:space="preserve">Assinatura </t>
  </si>
  <si>
    <t>IRRF - Tabela Progressiva</t>
  </si>
  <si>
    <t>Possui Dependentes?</t>
  </si>
  <si>
    <t>-&gt; Selecionar Opção</t>
  </si>
  <si>
    <t>Se Possui, quantos?</t>
  </si>
  <si>
    <t>-&gt; Caso a opção acima seja "Sim", informar a quantidade, se a opção for "Não", deixar o campo com zero;</t>
  </si>
  <si>
    <t>Valor Por Dependente</t>
  </si>
  <si>
    <t>- Valor Permitido pela legislação de dedução por dependente;</t>
  </si>
  <si>
    <t>IRRF Dedução Simplificada</t>
  </si>
  <si>
    <t>Dependentes IR</t>
  </si>
  <si>
    <t xml:space="preserve">INSS retido + INSS outro vínculo </t>
  </si>
  <si>
    <t>Dedução Legal e Dedução Simplificada</t>
  </si>
  <si>
    <t>Valor Mín</t>
  </si>
  <si>
    <t>VALOR MAX</t>
  </si>
  <si>
    <t>Valor</t>
  </si>
  <si>
    <t>Taxa</t>
  </si>
  <si>
    <t>Dedução</t>
  </si>
  <si>
    <t>Cálculo IR</t>
  </si>
  <si>
    <t xml:space="preserve"> RPA</t>
  </si>
  <si>
    <t>Totais</t>
  </si>
  <si>
    <t>Total</t>
  </si>
  <si>
    <r>
      <t>Caso o autônomo já recolha o</t>
    </r>
    <r>
      <rPr>
        <b/>
        <i/>
        <sz val="10"/>
        <color rgb="FF000000"/>
        <rFont val="Arial"/>
        <family val="2"/>
      </rPr>
      <t xml:space="preserve"> Teto do INSS (R$951,62)</t>
    </r>
    <r>
      <rPr>
        <i/>
        <sz val="10"/>
        <color rgb="FF000000"/>
        <rFont val="Arial"/>
        <family val="2"/>
      </rPr>
      <t>, por favor, preencher um modelo com o pedido de dispensa de retenção de INSS.</t>
    </r>
  </si>
  <si>
    <t>INSS outro vínculo</t>
  </si>
  <si>
    <t>INSS outro vinculo + dependentes</t>
  </si>
  <si>
    <t>Não</t>
  </si>
  <si>
    <t>Isenção</t>
  </si>
  <si>
    <t>Valor do IRRF 2</t>
  </si>
  <si>
    <t>Valor do IRRF 1</t>
  </si>
  <si>
    <t>Tabela Intermediária</t>
  </si>
  <si>
    <t>Base de Cálculo 2</t>
  </si>
  <si>
    <t>Desconto intermediário</t>
  </si>
  <si>
    <t>Desconto antigo</t>
  </si>
  <si>
    <t>Valor do IRRF 3</t>
  </si>
  <si>
    <t>Tabela acima</t>
  </si>
  <si>
    <t>Isento</t>
  </si>
  <si>
    <t>Intermediário</t>
  </si>
  <si>
    <t>Acima</t>
  </si>
  <si>
    <t>Valor a descontar</t>
  </si>
  <si>
    <t>Exemplo: Programação de estratégias xx, mês XX/2026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</si>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</sst>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$R$-416]\ #,##0.00;[Red]\-[$R$-416]\ #,##0.00"/>
  </numFmts>
  <fonts count="26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FF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color rgb="FF164C72"/>
      <name val="Calibri"/>
      <family val="2"/>
      <scheme val="minor"/>
    </font>
    <font>
      <sz val="10"/>
      <color rgb="FF164C72"/>
      <name val="Arial"/>
      <family val="2"/>
    </font>
    <font>
      <sz val="11"/>
      <color rgb="FF164C72"/>
      <name val="Calibri"/>
      <family val="2"/>
      <scheme val="minor"/>
    </font>
    <font>
      <b/>
      <sz val="11"/>
      <color rgb="FF164C72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A1F6"/>
        <bgColor rgb="FF000000"/>
      </patternFill>
    </fill>
    <fill>
      <patternFill patternType="solid">
        <fgColor rgb="FF00A1F6"/>
        <bgColor indexed="64"/>
      </patternFill>
    </fill>
    <fill>
      <patternFill patternType="solid">
        <fgColor rgb="FF1EE09A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dashed">
        <color rgb="FFB7B7B7"/>
      </bottom>
      <diagonal/>
    </border>
    <border>
      <left/>
      <right/>
      <top/>
      <bottom style="dashed">
        <color rgb="FFCCCCCC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rgb="FFCCCCCC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dashed">
        <color rgb="FFB7B7B7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15">
    <xf numFmtId="0" fontId="0" fillId="0" borderId="0" xfId="0"/>
    <xf numFmtId="10" fontId="21" fillId="0" borderId="18" xfId="2" applyNumberFormat="1" applyFont="1" applyBorder="1" applyAlignment="1" applyProtection="1">
      <alignment horizontal="right" vertical="center"/>
    </xf>
    <xf numFmtId="0" fontId="5" fillId="0" borderId="35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165" fontId="6" fillId="0" borderId="36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4" fontId="21" fillId="0" borderId="36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left" vertical="center"/>
    </xf>
    <xf numFmtId="0" fontId="4" fillId="0" borderId="0" xfId="0" applyFont="1"/>
    <xf numFmtId="0" fontId="4" fillId="0" borderId="15" xfId="0" applyFont="1" applyBorder="1"/>
    <xf numFmtId="0" fontId="5" fillId="0" borderId="0" xfId="0" applyFont="1" applyAlignment="1">
      <alignment vertical="center"/>
    </xf>
    <xf numFmtId="0" fontId="4" fillId="0" borderId="36" xfId="0" applyFont="1" applyBorder="1"/>
    <xf numFmtId="0" fontId="5" fillId="0" borderId="45" xfId="0" applyFont="1" applyBorder="1" applyAlignment="1">
      <alignment horizontal="left" vertical="center"/>
    </xf>
    <xf numFmtId="0" fontId="5" fillId="0" borderId="2" xfId="0" applyFont="1" applyBorder="1"/>
    <xf numFmtId="0" fontId="5" fillId="0" borderId="43" xfId="0" applyFont="1" applyBorder="1"/>
    <xf numFmtId="0" fontId="5" fillId="0" borderId="0" xfId="0" applyFont="1" applyAlignment="1">
      <alignment horizontal="center" vertical="center"/>
    </xf>
    <xf numFmtId="165" fontId="20" fillId="0" borderId="5" xfId="0" applyNumberFormat="1" applyFont="1" applyBorder="1" applyAlignment="1">
      <alignment vertical="center"/>
    </xf>
    <xf numFmtId="0" fontId="8" fillId="0" borderId="0" xfId="0" applyFont="1"/>
    <xf numFmtId="0" fontId="6" fillId="0" borderId="0" xfId="0" applyFont="1" applyAlignment="1">
      <alignment vertical="center"/>
    </xf>
    <xf numFmtId="165" fontId="21" fillId="0" borderId="13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horizontal="right" vertical="center"/>
    </xf>
    <xf numFmtId="165" fontId="6" fillId="0" borderId="18" xfId="0" applyNumberFormat="1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165" fontId="20" fillId="0" borderId="36" xfId="0" applyNumberFormat="1" applyFont="1" applyBorder="1"/>
    <xf numFmtId="0" fontId="6" fillId="0" borderId="17" xfId="0" applyFont="1" applyBorder="1" applyAlignment="1">
      <alignment vertical="center"/>
    </xf>
    <xf numFmtId="165" fontId="6" fillId="0" borderId="36" xfId="0" applyNumberFormat="1" applyFont="1" applyBorder="1" applyAlignment="1">
      <alignment vertical="center"/>
    </xf>
    <xf numFmtId="0" fontId="4" fillId="0" borderId="14" xfId="0" applyFont="1" applyBorder="1"/>
    <xf numFmtId="0" fontId="4" fillId="0" borderId="33" xfId="0" applyFont="1" applyBorder="1"/>
    <xf numFmtId="4" fontId="0" fillId="0" borderId="18" xfId="0" applyNumberFormat="1" applyBorder="1"/>
    <xf numFmtId="165" fontId="20" fillId="0" borderId="36" xfId="0" applyNumberFormat="1" applyFont="1" applyBorder="1" applyAlignment="1">
      <alignment vertical="center"/>
    </xf>
    <xf numFmtId="165" fontId="20" fillId="0" borderId="36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33" xfId="0" applyFont="1" applyBorder="1" applyAlignment="1">
      <alignment wrapText="1"/>
    </xf>
    <xf numFmtId="4" fontId="5" fillId="2" borderId="18" xfId="0" applyNumberFormat="1" applyFont="1" applyFill="1" applyBorder="1" applyAlignment="1" applyProtection="1">
      <alignment horizontal="right" vertical="center"/>
      <protection locked="0"/>
    </xf>
    <xf numFmtId="0" fontId="5" fillId="0" borderId="36" xfId="0" applyFont="1" applyBorder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7" xfId="0" applyFont="1" applyBorder="1" applyProtection="1"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36" xfId="0" applyFont="1" applyFill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vertical="center"/>
      <protection locked="0"/>
    </xf>
    <xf numFmtId="0" fontId="9" fillId="0" borderId="36" xfId="0" applyFont="1" applyBorder="1" applyAlignment="1" applyProtection="1">
      <alignment horizontal="right" vertical="center"/>
      <protection locked="0"/>
    </xf>
    <xf numFmtId="164" fontId="21" fillId="2" borderId="37" xfId="0" applyNumberFormat="1" applyFont="1" applyFill="1" applyBorder="1" applyAlignment="1" applyProtection="1">
      <alignment horizontal="right"/>
      <protection locked="0"/>
    </xf>
    <xf numFmtId="0" fontId="4" fillId="2" borderId="36" xfId="0" applyFont="1" applyFill="1" applyBorder="1" applyProtection="1">
      <protection locked="0"/>
    </xf>
    <xf numFmtId="4" fontId="5" fillId="2" borderId="16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37" xfId="0" applyFont="1" applyBorder="1" applyProtection="1"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5" fillId="2" borderId="46" xfId="0" applyFont="1" applyFill="1" applyBorder="1" applyAlignment="1" applyProtection="1">
      <alignment horizontal="left" vertical="center"/>
      <protection locked="0"/>
    </xf>
    <xf numFmtId="0" fontId="5" fillId="0" borderId="47" xfId="0" applyFont="1" applyBorder="1" applyProtection="1">
      <protection locked="0"/>
    </xf>
    <xf numFmtId="0" fontId="5" fillId="0" borderId="48" xfId="0" applyFont="1" applyBorder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43" fontId="4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0" fillId="0" borderId="53" xfId="0" applyBorder="1" applyProtection="1">
      <protection locked="0"/>
    </xf>
    <xf numFmtId="0" fontId="12" fillId="0" borderId="52" xfId="0" applyFont="1" applyBorder="1" applyProtection="1">
      <protection locked="0"/>
    </xf>
    <xf numFmtId="0" fontId="13" fillId="0" borderId="52" xfId="0" applyFont="1" applyBorder="1" applyProtection="1">
      <protection locked="0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18" fillId="0" borderId="28" xfId="0" applyFont="1" applyBorder="1" applyAlignment="1" applyProtection="1">
      <alignment horizontal="center"/>
      <protection locked="0"/>
    </xf>
    <xf numFmtId="0" fontId="19" fillId="0" borderId="28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3" fillId="0" borderId="0" xfId="0" applyFont="1"/>
    <xf numFmtId="0" fontId="17" fillId="5" borderId="57" xfId="0" applyFont="1" applyFill="1" applyBorder="1"/>
    <xf numFmtId="0" fontId="14" fillId="0" borderId="0" xfId="0" applyFont="1"/>
    <xf numFmtId="0" fontId="1" fillId="0" borderId="0" xfId="0" applyFont="1"/>
    <xf numFmtId="0" fontId="15" fillId="5" borderId="21" xfId="0" applyFont="1" applyFill="1" applyBorder="1" applyAlignment="1">
      <alignment horizontal="center"/>
    </xf>
    <xf numFmtId="0" fontId="15" fillId="5" borderId="22" xfId="0" applyFont="1" applyFill="1" applyBorder="1" applyAlignment="1">
      <alignment horizontal="center"/>
    </xf>
    <xf numFmtId="43" fontId="19" fillId="0" borderId="23" xfId="1" applyFont="1" applyBorder="1" applyProtection="1"/>
    <xf numFmtId="43" fontId="19" fillId="0" borderId="10" xfId="1" applyFont="1" applyBorder="1" applyProtection="1"/>
    <xf numFmtId="0" fontId="19" fillId="0" borderId="10" xfId="0" applyFont="1" applyBorder="1"/>
    <xf numFmtId="10" fontId="19" fillId="0" borderId="10" xfId="0" applyNumberFormat="1" applyFont="1" applyBorder="1"/>
    <xf numFmtId="43" fontId="19" fillId="0" borderId="24" xfId="1" applyFont="1" applyBorder="1" applyProtection="1"/>
    <xf numFmtId="43" fontId="19" fillId="0" borderId="25" xfId="1" applyFont="1" applyBorder="1" applyProtection="1"/>
    <xf numFmtId="10" fontId="19" fillId="0" borderId="25" xfId="0" applyNumberFormat="1" applyFont="1" applyBorder="1"/>
    <xf numFmtId="0" fontId="2" fillId="0" borderId="20" xfId="0" applyFont="1" applyBorder="1" applyAlignment="1">
      <alignment horizontal="right"/>
    </xf>
    <xf numFmtId="43" fontId="2" fillId="0" borderId="20" xfId="1" applyFont="1" applyBorder="1" applyProtection="1"/>
    <xf numFmtId="10" fontId="2" fillId="0" borderId="20" xfId="0" applyNumberFormat="1" applyFont="1" applyBorder="1"/>
    <xf numFmtId="166" fontId="2" fillId="0" borderId="20" xfId="0" applyNumberFormat="1" applyFont="1" applyBorder="1"/>
    <xf numFmtId="0" fontId="16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16" fillId="0" borderId="0" xfId="0" applyFont="1" applyProtection="1">
      <protection locked="0"/>
    </xf>
    <xf numFmtId="0" fontId="19" fillId="0" borderId="28" xfId="0" applyFont="1" applyBorder="1" applyAlignment="1">
      <alignment horizontal="center"/>
    </xf>
    <xf numFmtId="0" fontId="13" fillId="0" borderId="49" xfId="0" applyFont="1" applyBorder="1" applyProtection="1">
      <protection locked="0"/>
    </xf>
    <xf numFmtId="0" fontId="0" fillId="0" borderId="50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52" xfId="0" applyBorder="1" applyProtection="1">
      <protection locked="0"/>
    </xf>
    <xf numFmtId="0" fontId="23" fillId="0" borderId="0" xfId="0" applyFont="1"/>
    <xf numFmtId="0" fontId="24" fillId="0" borderId="0" xfId="0" applyFont="1"/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5" fillId="0" borderId="15" xfId="0" applyFont="1" applyBorder="1" applyAlignment="1">
      <alignment horizontal="center" vertical="center"/>
    </xf>
    <xf numFmtId="0" fontId="12" fillId="0" borderId="0" xfId="0" quotePrefix="1" applyFont="1"/>
    <xf numFmtId="165" fontId="20" fillId="0" borderId="33" xfId="0" applyNumberFormat="1" applyFont="1" applyBorder="1"/>
    <xf numFmtId="165" fontId="5" fillId="0" borderId="27" xfId="0" applyNumberFormat="1" applyFont="1" applyBorder="1" applyAlignment="1" applyProtection="1">
      <alignment horizontal="right" vertical="center"/>
      <protection locked="0"/>
    </xf>
    <xf numFmtId="0" fontId="25" fillId="0" borderId="0" xfId="0" applyFont="1"/>
    <xf numFmtId="0" fontId="25" fillId="0" borderId="0" xfId="0" applyFont="1" applyProtection="1">
      <protection locked="0"/>
    </xf>
    <xf numFmtId="165" fontId="1" fillId="0" borderId="0" xfId="0" applyNumberFormat="1" applyFont="1"/>
    <xf numFmtId="43" fontId="1" fillId="0" borderId="0" xfId="0" applyNumberFormat="1" applyFont="1"/>
    <xf numFmtId="0" fontId="3" fillId="0" borderId="0" xfId="0" applyFont="1" applyProtection="1">
      <protection locked="0"/>
    </xf>
    <xf numFmtId="2" fontId="1" fillId="0" borderId="0" xfId="0" applyNumberFormat="1" applyFont="1" applyProtection="1">
      <protection locked="0"/>
    </xf>
    <xf numFmtId="0" fontId="1" fillId="0" borderId="0" xfId="0" applyFont="1" applyAlignment="1">
      <alignment horizontal="left"/>
    </xf>
    <xf numFmtId="0" fontId="2" fillId="0" borderId="10" xfId="0" applyFont="1" applyBorder="1"/>
    <xf numFmtId="0" fontId="5" fillId="2" borderId="0" xfId="0" applyFont="1" applyFill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6" fillId="4" borderId="4" xfId="0" applyFont="1" applyFill="1" applyBorder="1"/>
    <xf numFmtId="0" fontId="6" fillId="4" borderId="34" xfId="0" applyFont="1" applyFill="1" applyBorder="1"/>
    <xf numFmtId="0" fontId="5" fillId="0" borderId="35" xfId="0" applyFont="1" applyBorder="1" applyAlignment="1">
      <alignment horizontal="left" vertical="center"/>
    </xf>
    <xf numFmtId="0" fontId="4" fillId="0" borderId="0" xfId="0" applyFont="1"/>
    <xf numFmtId="0" fontId="8" fillId="2" borderId="6" xfId="0" applyFont="1" applyFill="1" applyBorder="1"/>
    <xf numFmtId="0" fontId="5" fillId="0" borderId="6" xfId="0" applyFont="1" applyBorder="1"/>
    <xf numFmtId="0" fontId="5" fillId="0" borderId="4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40" xfId="0" applyFont="1" applyBorder="1" applyProtection="1">
      <protection locked="0"/>
    </xf>
    <xf numFmtId="0" fontId="6" fillId="0" borderId="6" xfId="0" applyFont="1" applyBorder="1"/>
    <xf numFmtId="0" fontId="5" fillId="0" borderId="0" xfId="0" applyFont="1" applyAlignment="1">
      <alignment horizontal="right" vertical="center"/>
    </xf>
    <xf numFmtId="0" fontId="7" fillId="3" borderId="38" xfId="0" applyFont="1" applyFill="1" applyBorder="1" applyAlignment="1" applyProtection="1">
      <alignment horizontal="center" vertical="center"/>
      <protection locked="0"/>
    </xf>
    <xf numFmtId="0" fontId="6" fillId="4" borderId="26" xfId="0" applyFont="1" applyFill="1" applyBorder="1" applyProtection="1">
      <protection locked="0"/>
    </xf>
    <xf numFmtId="0" fontId="6" fillId="4" borderId="39" xfId="0" applyFont="1" applyFill="1" applyBorder="1" applyProtection="1"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5" fillId="0" borderId="36" xfId="0" applyFont="1" applyBorder="1" applyProtection="1">
      <protection locked="0"/>
    </xf>
    <xf numFmtId="3" fontId="6" fillId="2" borderId="7" xfId="0" applyNumberFormat="1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Protection="1">
      <protection locked="0"/>
    </xf>
    <xf numFmtId="3" fontId="6" fillId="0" borderId="6" xfId="0" applyNumberFormat="1" applyFont="1" applyBorder="1" applyAlignment="1" applyProtection="1">
      <alignment horizontal="left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/>
    <xf numFmtId="0" fontId="10" fillId="3" borderId="41" xfId="0" applyFont="1" applyFill="1" applyBorder="1" applyAlignment="1">
      <alignment horizontal="center" vertical="center"/>
    </xf>
    <xf numFmtId="0" fontId="5" fillId="4" borderId="12" xfId="0" applyFont="1" applyFill="1" applyBorder="1"/>
    <xf numFmtId="0" fontId="5" fillId="4" borderId="13" xfId="0" applyFont="1" applyFill="1" applyBorder="1"/>
    <xf numFmtId="0" fontId="10" fillId="3" borderId="11" xfId="0" applyFont="1" applyFill="1" applyBorder="1" applyAlignment="1">
      <alignment horizontal="center" vertical="center"/>
    </xf>
    <xf numFmtId="0" fontId="4" fillId="4" borderId="12" xfId="0" applyFont="1" applyFill="1" applyBorder="1"/>
    <xf numFmtId="0" fontId="5" fillId="4" borderId="42" xfId="0" applyFont="1" applyFill="1" applyBorder="1"/>
    <xf numFmtId="0" fontId="5" fillId="0" borderId="18" xfId="0" applyFont="1" applyBorder="1"/>
    <xf numFmtId="0" fontId="5" fillId="0" borderId="19" xfId="0" applyFont="1" applyBorder="1" applyAlignment="1">
      <alignment horizontal="left" vertical="center"/>
    </xf>
    <xf numFmtId="0" fontId="5" fillId="0" borderId="2" xfId="0" applyFont="1" applyBorder="1"/>
    <xf numFmtId="0" fontId="5" fillId="0" borderId="43" xfId="0" applyFont="1" applyBorder="1"/>
    <xf numFmtId="0" fontId="5" fillId="0" borderId="17" xfId="0" applyFont="1" applyBorder="1" applyAlignment="1">
      <alignment vertical="center"/>
    </xf>
    <xf numFmtId="0" fontId="6" fillId="0" borderId="35" xfId="0" applyFont="1" applyBorder="1" applyAlignment="1">
      <alignment horizontal="left" vertical="center"/>
    </xf>
    <xf numFmtId="0" fontId="5" fillId="0" borderId="32" xfId="0" applyFont="1" applyBorder="1"/>
    <xf numFmtId="0" fontId="4" fillId="0" borderId="15" xfId="0" applyFont="1" applyBorder="1"/>
    <xf numFmtId="0" fontId="5" fillId="0" borderId="16" xfId="0" applyFont="1" applyBorder="1"/>
    <xf numFmtId="0" fontId="6" fillId="0" borderId="44" xfId="0" applyFont="1" applyBorder="1" applyAlignment="1">
      <alignment horizontal="center" vertical="center"/>
    </xf>
    <xf numFmtId="0" fontId="5" fillId="0" borderId="1" xfId="0" applyFont="1" applyBorder="1"/>
    <xf numFmtId="0" fontId="10" fillId="3" borderId="35" xfId="0" applyFont="1" applyFill="1" applyBorder="1" applyAlignment="1">
      <alignment horizontal="center" vertical="center"/>
    </xf>
    <xf numFmtId="0" fontId="4" fillId="4" borderId="0" xfId="0" applyFont="1" applyFill="1"/>
    <xf numFmtId="0" fontId="5" fillId="4" borderId="5" xfId="0" applyFont="1" applyFill="1" applyBorder="1"/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44" xfId="0" applyFont="1" applyBorder="1" applyAlignment="1">
      <alignment horizontal="center" vertical="center"/>
    </xf>
    <xf numFmtId="0" fontId="5" fillId="0" borderId="8" xfId="0" applyFont="1" applyBorder="1"/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0" applyNumberFormat="1" applyFont="1" applyBorder="1" applyAlignment="1" applyProtection="1">
      <alignment horizontal="left" vertical="center"/>
      <protection locked="0"/>
    </xf>
    <xf numFmtId="0" fontId="5" fillId="0" borderId="37" xfId="0" applyFont="1" applyBorder="1" applyProtection="1">
      <protection locked="0"/>
    </xf>
    <xf numFmtId="0" fontId="6" fillId="0" borderId="35" xfId="0" applyFont="1" applyBorder="1" applyAlignment="1">
      <alignment vertical="center"/>
    </xf>
    <xf numFmtId="0" fontId="5" fillId="0" borderId="27" xfId="0" applyFont="1" applyBorder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4" fillId="0" borderId="36" xfId="0" applyFont="1" applyBorder="1"/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18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10" fillId="3" borderId="45" xfId="0" applyFont="1" applyFill="1" applyBorder="1" applyAlignment="1">
      <alignment horizontal="center" vertical="center"/>
    </xf>
    <xf numFmtId="0" fontId="5" fillId="4" borderId="2" xfId="0" applyFont="1" applyFill="1" applyBorder="1"/>
    <xf numFmtId="0" fontId="5" fillId="4" borderId="9" xfId="0" applyFont="1" applyFill="1" applyBorder="1"/>
    <xf numFmtId="0" fontId="5" fillId="0" borderId="45" xfId="0" applyFont="1" applyBorder="1" applyAlignment="1">
      <alignment horizontal="left" vertical="center"/>
    </xf>
    <xf numFmtId="0" fontId="5" fillId="0" borderId="3" xfId="0" applyFont="1" applyBorder="1"/>
    <xf numFmtId="0" fontId="5" fillId="0" borderId="35" xfId="0" applyFont="1" applyBorder="1" applyAlignment="1">
      <alignment vertical="center"/>
    </xf>
    <xf numFmtId="0" fontId="24" fillId="0" borderId="0" xfId="0" applyFont="1" applyAlignment="1" applyProtection="1">
      <alignment horizontal="center" wrapText="1"/>
      <protection locked="0"/>
    </xf>
    <xf numFmtId="0" fontId="24" fillId="0" borderId="53" xfId="0" applyFont="1" applyBorder="1" applyAlignment="1" applyProtection="1">
      <alignment horizontal="center" wrapText="1"/>
      <protection locked="0"/>
    </xf>
    <xf numFmtId="0" fontId="15" fillId="5" borderId="14" xfId="0" applyFont="1" applyFill="1" applyBorder="1"/>
    <xf numFmtId="0" fontId="15" fillId="5" borderId="15" xfId="0" applyFont="1" applyFill="1" applyBorder="1"/>
    <xf numFmtId="43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65" fontId="16" fillId="0" borderId="0" xfId="0" applyNumberFormat="1" applyFont="1"/>
    <xf numFmtId="43" fontId="16" fillId="0" borderId="0" xfId="0" applyNumberFormat="1" applyFont="1"/>
    <xf numFmtId="0" fontId="16" fillId="0" borderId="0" xfId="0" applyFont="1" applyAlignment="1">
      <alignment horizontal="left"/>
    </xf>
    <xf numFmtId="43" fontId="16" fillId="0" borderId="0" xfId="0" applyNumberFormat="1" applyFont="1" applyProtection="1">
      <protection locked="0"/>
    </xf>
  </cellXfs>
  <cellStyles count="3">
    <cellStyle name="Normal" xfId="0" builtinId="0"/>
    <cellStyle name="Porcentagem" xfId="2" builtinId="5"/>
    <cellStyle name="Vírgula" xfId="1" builtinId="3"/>
  </cellStyles>
  <dxfs count="7">
    <dxf>
      <numFmt numFmtId="2" formatCode="0.00"/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  <fill>
        <patternFill>
          <bgColor theme="0"/>
        </patternFill>
      </fill>
    </dxf>
    <dxf>
      <font>
        <color theme="9" tint="0.79998168889431442"/>
      </font>
      <fill>
        <patternFill>
          <bgColor theme="0"/>
        </patternFill>
      </fill>
    </dxf>
    <dxf>
      <font>
        <color theme="3"/>
      </font>
    </dxf>
  </dxfs>
  <tableStyles count="0" defaultTableStyle="TableStyleMedium2" defaultPivotStyle="PivotStyleLight16"/>
  <colors>
    <mruColors>
      <color rgb="FF164C72"/>
      <color rgb="FF1EE09A"/>
      <color rgb="FF0000FF"/>
      <color rgb="FF00A1F6"/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95462</xdr:colOff>
      <xdr:row>1</xdr:row>
      <xdr:rowOff>63782</xdr:rowOff>
    </xdr:from>
    <xdr:to>
      <xdr:col>12</xdr:col>
      <xdr:colOff>1681</xdr:colOff>
      <xdr:row>2</xdr:row>
      <xdr:rowOff>218737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9012C1E7-548F-46ED-BDCC-0B76E9269C6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572587" y="240100"/>
          <a:ext cx="1512134" cy="44684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142875</xdr:colOff>
      <xdr:row>13</xdr:row>
      <xdr:rowOff>103188</xdr:rowOff>
    </xdr:from>
    <xdr:to>
      <xdr:col>23</xdr:col>
      <xdr:colOff>207962</xdr:colOff>
      <xdr:row>15</xdr:row>
      <xdr:rowOff>15876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8B11EE-704C-3F76-DDA8-6FA3F97CF1AC}"/>
            </a:ext>
          </a:extLst>
        </xdr:cNvPr>
        <xdr:cNvSpPr txBox="1"/>
      </xdr:nvSpPr>
      <xdr:spPr>
        <a:xfrm flipH="1">
          <a:off x="19200813" y="2579688"/>
          <a:ext cx="65087" cy="2936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99E55-9E0A-47C2-84CC-A5641C41E3C9}">
  <dimension ref="B1:N48"/>
  <sheetViews>
    <sheetView showGridLines="0" tabSelected="1" zoomScale="90" zoomScaleNormal="90" workbookViewId="0">
      <selection activeCell="G20" sqref="G20"/>
    </sheetView>
  </sheetViews>
  <sheetFormatPr defaultColWidth="17.453125" defaultRowHeight="13.75" customHeight="1" x14ac:dyDescent="0.35"/>
  <cols>
    <col min="1" max="1" width="2.453125" style="3" customWidth="1"/>
    <col min="2" max="2" width="14.1796875" style="3" customWidth="1"/>
    <col min="3" max="3" width="4.453125" style="3" customWidth="1"/>
    <col min="4" max="4" width="13.54296875" style="3" customWidth="1"/>
    <col min="5" max="5" width="11.453125" style="3" customWidth="1"/>
    <col min="6" max="6" width="4" style="3" customWidth="1"/>
    <col min="7" max="7" width="18.6328125" style="3" bestFit="1" customWidth="1"/>
    <col min="8" max="8" width="1.453125" style="3" customWidth="1"/>
    <col min="9" max="9" width="13.453125" style="3" customWidth="1"/>
    <col min="10" max="10" width="23.453125" style="3" customWidth="1"/>
    <col min="11" max="11" width="7.1796875" style="3" customWidth="1"/>
    <col min="12" max="12" width="15.54296875" style="3" customWidth="1"/>
    <col min="13" max="16384" width="17.453125" style="3"/>
  </cols>
  <sheetData>
    <row r="1" spans="2:12" ht="13.75" customHeight="1" thickBot="1" x14ac:dyDescent="0.4">
      <c r="B1" s="115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2:12" ht="23.5" customHeight="1" x14ac:dyDescent="0.35">
      <c r="B2" s="117" t="s">
        <v>0</v>
      </c>
      <c r="C2" s="118"/>
      <c r="D2" s="118"/>
      <c r="E2" s="118"/>
      <c r="F2" s="118"/>
      <c r="G2" s="118"/>
      <c r="H2" s="118"/>
      <c r="I2" s="118"/>
      <c r="J2" s="119"/>
      <c r="K2" s="35"/>
      <c r="L2" s="36"/>
    </row>
    <row r="3" spans="2:12" ht="23.5" customHeight="1" thickBot="1" x14ac:dyDescent="0.4">
      <c r="B3" s="120"/>
      <c r="C3" s="121"/>
      <c r="D3" s="121"/>
      <c r="E3" s="121"/>
      <c r="F3" s="121"/>
      <c r="G3" s="121"/>
      <c r="H3" s="121"/>
      <c r="I3" s="121"/>
      <c r="J3" s="122"/>
      <c r="K3" s="37"/>
      <c r="L3" s="38"/>
    </row>
    <row r="4" spans="2:12" ht="13.75" customHeight="1" x14ac:dyDescent="0.35">
      <c r="B4" s="123" t="s">
        <v>1</v>
      </c>
      <c r="C4" s="124"/>
      <c r="D4" s="124"/>
      <c r="E4" s="124"/>
      <c r="F4" s="124"/>
      <c r="G4" s="124"/>
      <c r="H4" s="124"/>
      <c r="I4" s="124"/>
      <c r="J4" s="124"/>
      <c r="K4" s="125"/>
      <c r="L4" s="126"/>
    </row>
    <row r="5" spans="2:12" ht="13.75" customHeight="1" x14ac:dyDescent="0.35">
      <c r="B5" s="131"/>
      <c r="C5" s="132"/>
      <c r="D5" s="132"/>
      <c r="E5" s="132"/>
      <c r="F5" s="132"/>
      <c r="G5" s="132"/>
      <c r="H5" s="132"/>
      <c r="I5" s="132"/>
      <c r="J5" s="132"/>
      <c r="K5" s="132"/>
      <c r="L5" s="40"/>
    </row>
    <row r="6" spans="2:12" ht="13.75" customHeight="1" x14ac:dyDescent="0.35">
      <c r="B6" s="127" t="s">
        <v>2</v>
      </c>
      <c r="C6" s="128"/>
      <c r="D6" s="128"/>
      <c r="E6" s="129" t="s">
        <v>3</v>
      </c>
      <c r="F6" s="130"/>
      <c r="G6" s="130"/>
      <c r="H6" s="130"/>
      <c r="I6" s="130"/>
      <c r="J6" s="130"/>
      <c r="K6" s="130"/>
      <c r="L6" s="47" t="s">
        <v>4</v>
      </c>
    </row>
    <row r="7" spans="2:12" ht="13.75" customHeight="1" x14ac:dyDescent="0.35">
      <c r="B7" s="127" t="s">
        <v>5</v>
      </c>
      <c r="C7" s="128"/>
      <c r="D7" s="128"/>
      <c r="E7" s="136" t="s">
        <v>6</v>
      </c>
      <c r="F7" s="130"/>
      <c r="G7" s="130"/>
      <c r="H7" s="130"/>
      <c r="I7" s="130"/>
      <c r="J7" s="137" t="s">
        <v>7</v>
      </c>
      <c r="K7" s="128"/>
      <c r="L7" s="48">
        <v>46023</v>
      </c>
    </row>
    <row r="8" spans="2:12" ht="13.75" customHeight="1" x14ac:dyDescent="0.35">
      <c r="B8" s="11" t="s">
        <v>8</v>
      </c>
      <c r="C8" s="136" t="s">
        <v>9</v>
      </c>
      <c r="D8" s="130"/>
      <c r="E8" s="130"/>
      <c r="F8" s="130"/>
      <c r="G8" s="130"/>
      <c r="H8" s="130"/>
      <c r="I8" s="130"/>
      <c r="J8" s="130"/>
      <c r="K8" s="130"/>
      <c r="L8" s="49"/>
    </row>
    <row r="9" spans="2:12" ht="13.75" customHeight="1" x14ac:dyDescent="0.35">
      <c r="B9" s="147"/>
      <c r="C9" s="148"/>
      <c r="D9" s="148"/>
      <c r="E9" s="148"/>
      <c r="F9" s="148"/>
      <c r="G9" s="148"/>
      <c r="H9" s="148"/>
      <c r="I9" s="148"/>
      <c r="J9" s="148"/>
      <c r="K9" s="148"/>
      <c r="L9" s="40"/>
    </row>
    <row r="10" spans="2:12" ht="13.75" customHeight="1" x14ac:dyDescent="0.35">
      <c r="B10" s="138" t="s">
        <v>10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40"/>
    </row>
    <row r="11" spans="2:12" ht="13.75" customHeight="1" x14ac:dyDescent="0.35">
      <c r="B11" s="141"/>
      <c r="C11" s="142"/>
      <c r="D11" s="142"/>
      <c r="E11" s="142"/>
      <c r="F11" s="142"/>
      <c r="G11" s="142"/>
      <c r="H11" s="142"/>
      <c r="I11" s="142"/>
      <c r="J11" s="142"/>
      <c r="K11" s="142"/>
      <c r="L11" s="143"/>
    </row>
    <row r="12" spans="2:12" ht="13.75" customHeight="1" x14ac:dyDescent="0.35">
      <c r="B12" s="2" t="s">
        <v>11</v>
      </c>
      <c r="C12" s="133" t="s">
        <v>12</v>
      </c>
      <c r="D12" s="134"/>
      <c r="E12" s="134"/>
      <c r="F12" s="134"/>
      <c r="G12" s="134"/>
      <c r="H12" s="134"/>
      <c r="I12" s="134"/>
      <c r="J12" s="134"/>
      <c r="K12" s="134"/>
      <c r="L12" s="135"/>
    </row>
    <row r="13" spans="2:12" ht="13.75" customHeight="1" x14ac:dyDescent="0.35">
      <c r="B13" s="2" t="s">
        <v>13</v>
      </c>
      <c r="C13" s="133" t="s">
        <v>14</v>
      </c>
      <c r="D13" s="134"/>
      <c r="E13" s="134"/>
      <c r="F13" s="134"/>
      <c r="G13" s="134"/>
      <c r="H13" s="41"/>
      <c r="I13" s="5" t="s">
        <v>15</v>
      </c>
      <c r="J13" s="144" t="s">
        <v>16</v>
      </c>
      <c r="K13" s="145"/>
      <c r="L13" s="43"/>
    </row>
    <row r="14" spans="2:12" ht="13.75" customHeight="1" x14ac:dyDescent="0.35">
      <c r="B14" s="2" t="s">
        <v>17</v>
      </c>
      <c r="C14" s="146" t="s">
        <v>18</v>
      </c>
      <c r="D14" s="134"/>
      <c r="E14" s="134"/>
      <c r="F14" s="134"/>
      <c r="G14" s="134"/>
      <c r="H14" s="44"/>
      <c r="I14" s="44"/>
      <c r="J14" s="44"/>
      <c r="K14" s="44"/>
      <c r="L14" s="45"/>
    </row>
    <row r="15" spans="2:12" ht="13.75" customHeight="1" x14ac:dyDescent="0.35">
      <c r="B15" s="46" t="s">
        <v>8</v>
      </c>
      <c r="C15" s="133" t="s">
        <v>19</v>
      </c>
      <c r="D15" s="134"/>
      <c r="E15" s="134"/>
      <c r="F15" s="134"/>
      <c r="G15" s="134"/>
      <c r="H15" s="134"/>
      <c r="I15" s="134"/>
      <c r="J15" s="134"/>
      <c r="K15" s="134"/>
      <c r="L15" s="135"/>
    </row>
    <row r="16" spans="2:12" ht="13.75" customHeight="1" x14ac:dyDescent="0.35">
      <c r="B16" s="141"/>
      <c r="C16" s="142"/>
      <c r="D16" s="142"/>
      <c r="E16" s="142"/>
      <c r="F16" s="142"/>
      <c r="G16" s="142"/>
      <c r="H16" s="142"/>
      <c r="I16" s="142"/>
      <c r="J16" s="142"/>
      <c r="K16" s="142"/>
      <c r="L16" s="143"/>
    </row>
    <row r="17" spans="2:14" ht="13.75" customHeight="1" x14ac:dyDescent="0.35">
      <c r="B17" s="150" t="s">
        <v>20</v>
      </c>
      <c r="C17" s="151"/>
      <c r="D17" s="151"/>
      <c r="E17" s="151"/>
      <c r="F17" s="151"/>
      <c r="G17" s="152"/>
      <c r="H17" s="14"/>
      <c r="I17" s="153" t="s">
        <v>21</v>
      </c>
      <c r="J17" s="154"/>
      <c r="K17" s="154"/>
      <c r="L17" s="155"/>
      <c r="N17" s="60"/>
    </row>
    <row r="18" spans="2:14" ht="13.75" customHeight="1" x14ac:dyDescent="0.35">
      <c r="B18" s="127"/>
      <c r="C18" s="128"/>
      <c r="D18" s="128"/>
      <c r="E18" s="128"/>
      <c r="F18" s="128"/>
      <c r="G18" s="156"/>
      <c r="H18" s="14"/>
      <c r="I18" s="157"/>
      <c r="J18" s="158"/>
      <c r="K18" s="158"/>
      <c r="L18" s="159"/>
    </row>
    <row r="19" spans="2:14" ht="13.75" customHeight="1" x14ac:dyDescent="0.35">
      <c r="B19" s="127" t="s">
        <v>22</v>
      </c>
      <c r="C19" s="128"/>
      <c r="D19" s="128"/>
      <c r="E19" s="128"/>
      <c r="F19" s="19" t="s">
        <v>23</v>
      </c>
      <c r="G19" s="39">
        <v>500</v>
      </c>
      <c r="H19" s="14"/>
      <c r="I19" s="160" t="s">
        <v>24</v>
      </c>
      <c r="J19" s="128"/>
      <c r="K19" s="19" t="s">
        <v>23</v>
      </c>
      <c r="L19" s="33">
        <f>G21</f>
        <v>500</v>
      </c>
    </row>
    <row r="20" spans="2:14" ht="13.75" customHeight="1" x14ac:dyDescent="0.35">
      <c r="B20" s="127" t="s">
        <v>22</v>
      </c>
      <c r="C20" s="128"/>
      <c r="D20" s="128"/>
      <c r="E20" s="128"/>
      <c r="F20" s="19" t="s">
        <v>23</v>
      </c>
      <c r="G20" s="50"/>
      <c r="H20" s="14"/>
      <c r="I20" s="26" t="s">
        <v>25</v>
      </c>
      <c r="J20" s="12"/>
      <c r="K20" s="19" t="s">
        <v>23</v>
      </c>
      <c r="L20" s="34" t="str">
        <f>G34</f>
        <v>0,00</v>
      </c>
      <c r="N20" s="61"/>
    </row>
    <row r="21" spans="2:14" ht="13.75" customHeight="1" x14ac:dyDescent="0.35">
      <c r="B21" s="161" t="s">
        <v>67</v>
      </c>
      <c r="C21" s="128"/>
      <c r="D21" s="128"/>
      <c r="E21" s="128"/>
      <c r="F21" s="9" t="s">
        <v>23</v>
      </c>
      <c r="G21" s="25">
        <f>SUM(G19:G20)</f>
        <v>500</v>
      </c>
      <c r="H21" s="14"/>
      <c r="I21" s="26" t="s">
        <v>26</v>
      </c>
      <c r="J21" s="12"/>
      <c r="K21" s="19" t="s">
        <v>23</v>
      </c>
      <c r="L21" s="27">
        <f>G29</f>
        <v>55</v>
      </c>
    </row>
    <row r="22" spans="2:14" ht="13.75" customHeight="1" x14ac:dyDescent="0.35">
      <c r="B22" s="162"/>
      <c r="C22" s="163"/>
      <c r="D22" s="163"/>
      <c r="E22" s="163"/>
      <c r="F22" s="163"/>
      <c r="G22" s="164"/>
      <c r="H22" s="14"/>
      <c r="I22" s="30" t="s">
        <v>27</v>
      </c>
      <c r="J22" s="13"/>
      <c r="K22" s="103" t="s">
        <v>23</v>
      </c>
      <c r="L22" s="105">
        <v>4.99</v>
      </c>
      <c r="N22" s="60"/>
    </row>
    <row r="23" spans="2:14" ht="13.75" customHeight="1" x14ac:dyDescent="0.35">
      <c r="B23" s="165"/>
      <c r="C23" s="166"/>
      <c r="D23" s="166"/>
      <c r="E23" s="166"/>
      <c r="F23" s="166"/>
      <c r="G23" s="166"/>
      <c r="H23" s="14"/>
      <c r="I23" s="28" t="s">
        <v>28</v>
      </c>
      <c r="J23" s="12"/>
      <c r="K23" s="9" t="s">
        <v>23</v>
      </c>
      <c r="L23" s="29">
        <f>L19-(SUM(L20:L22))</f>
        <v>440.01</v>
      </c>
    </row>
    <row r="24" spans="2:14" ht="13.75" customHeight="1" x14ac:dyDescent="0.35">
      <c r="B24" s="167" t="s">
        <v>29</v>
      </c>
      <c r="C24" s="168"/>
      <c r="D24" s="168"/>
      <c r="E24" s="168"/>
      <c r="F24" s="168"/>
      <c r="G24" s="169"/>
      <c r="H24" s="14"/>
      <c r="I24" s="30"/>
      <c r="J24" s="13"/>
      <c r="K24" s="13"/>
      <c r="L24" s="31"/>
    </row>
    <row r="25" spans="2:14" ht="13.75" customHeight="1" x14ac:dyDescent="0.35">
      <c r="B25" s="127"/>
      <c r="C25" s="128"/>
      <c r="D25" s="128"/>
      <c r="E25" s="128"/>
      <c r="F25" s="128"/>
      <c r="G25" s="149"/>
      <c r="H25" s="14"/>
      <c r="I25" s="12"/>
      <c r="J25" s="12"/>
      <c r="K25" s="12"/>
      <c r="L25" s="15"/>
    </row>
    <row r="26" spans="2:14" ht="13.75" customHeight="1" x14ac:dyDescent="0.35">
      <c r="B26" s="127" t="s">
        <v>24</v>
      </c>
      <c r="C26" s="128"/>
      <c r="D26" s="128"/>
      <c r="E26" s="128"/>
      <c r="F26" s="19" t="s">
        <v>23</v>
      </c>
      <c r="G26" s="32">
        <f>G21</f>
        <v>500</v>
      </c>
      <c r="H26" s="14"/>
      <c r="I26" s="170" t="s">
        <v>30</v>
      </c>
      <c r="J26" s="171"/>
      <c r="K26" s="171"/>
      <c r="L26" s="172"/>
    </row>
    <row r="27" spans="2:14" ht="13.75" customHeight="1" x14ac:dyDescent="0.35">
      <c r="B27" s="127" t="s">
        <v>31</v>
      </c>
      <c r="C27" s="128"/>
      <c r="D27" s="128"/>
      <c r="E27" s="128"/>
      <c r="F27" s="19" t="s">
        <v>32</v>
      </c>
      <c r="G27" s="1">
        <f>IF(G29 &gt;= 897.31,"0%","11"%)</f>
        <v>0.11</v>
      </c>
      <c r="H27" s="14"/>
      <c r="I27" s="173"/>
      <c r="J27" s="174"/>
      <c r="K27" s="174"/>
      <c r="L27" s="175"/>
    </row>
    <row r="28" spans="2:14" ht="13.75" customHeight="1" x14ac:dyDescent="0.35">
      <c r="B28" s="11" t="s">
        <v>33</v>
      </c>
      <c r="C28" s="21"/>
      <c r="D28" s="21"/>
      <c r="E28" s="21"/>
      <c r="F28" s="19" t="s">
        <v>23</v>
      </c>
      <c r="G28" s="106"/>
      <c r="H28" s="14"/>
      <c r="I28" s="173"/>
      <c r="J28" s="174"/>
      <c r="K28" s="174"/>
      <c r="L28" s="175"/>
    </row>
    <row r="29" spans="2:14" ht="13.75" customHeight="1" x14ac:dyDescent="0.35">
      <c r="B29" s="161" t="s">
        <v>34</v>
      </c>
      <c r="C29" s="179"/>
      <c r="D29" s="179"/>
      <c r="E29" s="179"/>
      <c r="F29" s="19" t="s">
        <v>23</v>
      </c>
      <c r="G29" s="24">
        <f>IF(G28 &gt;= 951.62, 0,IF(G26 &gt;= 8157.41,897.31,G26*11%))</f>
        <v>55</v>
      </c>
      <c r="H29" s="14"/>
      <c r="I29" s="176"/>
      <c r="J29" s="177"/>
      <c r="K29" s="177"/>
      <c r="L29" s="178"/>
    </row>
    <row r="30" spans="2:14" ht="13.75" customHeight="1" x14ac:dyDescent="0.35">
      <c r="B30" s="180"/>
      <c r="C30" s="166"/>
      <c r="D30" s="166"/>
      <c r="E30" s="166"/>
      <c r="F30" s="166"/>
      <c r="G30" s="181"/>
      <c r="H30" s="14"/>
      <c r="I30" s="190" t="s">
        <v>85</v>
      </c>
      <c r="J30" s="191"/>
      <c r="K30" s="191"/>
      <c r="L30" s="192"/>
    </row>
    <row r="31" spans="2:14" ht="13.75" customHeight="1" x14ac:dyDescent="0.35">
      <c r="B31" s="199" t="s">
        <v>35</v>
      </c>
      <c r="C31" s="200"/>
      <c r="D31" s="200"/>
      <c r="E31" s="200"/>
      <c r="F31" s="200"/>
      <c r="G31" s="201"/>
      <c r="H31" s="14"/>
      <c r="I31" s="193"/>
      <c r="J31" s="194"/>
      <c r="K31" s="194"/>
      <c r="L31" s="195"/>
    </row>
    <row r="32" spans="2:14" ht="13.75" customHeight="1" x14ac:dyDescent="0.35">
      <c r="B32" s="202"/>
      <c r="C32" s="158"/>
      <c r="D32" s="158"/>
      <c r="E32" s="158"/>
      <c r="F32" s="158"/>
      <c r="G32" s="203"/>
      <c r="H32" s="14"/>
      <c r="I32" s="193"/>
      <c r="J32" s="194"/>
      <c r="K32" s="194"/>
      <c r="L32" s="195"/>
    </row>
    <row r="33" spans="2:12" ht="13.75" customHeight="1" x14ac:dyDescent="0.35">
      <c r="B33" s="204" t="s">
        <v>36</v>
      </c>
      <c r="C33" s="128"/>
      <c r="D33" s="128"/>
      <c r="E33" s="128"/>
      <c r="F33" s="19" t="s">
        <v>23</v>
      </c>
      <c r="G33" s="20">
        <f>'Impostos-2026'!B34</f>
        <v>-107.20000000000005</v>
      </c>
      <c r="H33" s="14"/>
      <c r="I33" s="193"/>
      <c r="J33" s="194"/>
      <c r="K33" s="194"/>
      <c r="L33" s="195"/>
    </row>
    <row r="34" spans="2:12" ht="13.75" customHeight="1" x14ac:dyDescent="0.35">
      <c r="B34" s="185" t="s">
        <v>34</v>
      </c>
      <c r="C34" s="179"/>
      <c r="D34" s="179"/>
      <c r="E34" s="179"/>
      <c r="F34" s="22"/>
      <c r="G34" s="23" t="str">
        <f>IF('Impostos-2026'!D69 &lt;= 10,"0,00",'Impostos-2026'!D69)</f>
        <v>0,00</v>
      </c>
      <c r="H34" s="14"/>
      <c r="I34" s="193"/>
      <c r="J34" s="194"/>
      <c r="K34" s="194"/>
      <c r="L34" s="195"/>
    </row>
    <row r="35" spans="2:12" ht="13.75" customHeight="1" x14ac:dyDescent="0.35">
      <c r="B35" s="162"/>
      <c r="C35" s="163"/>
      <c r="D35" s="163"/>
      <c r="E35" s="163"/>
      <c r="F35" s="163"/>
      <c r="G35" s="186"/>
      <c r="H35" s="14"/>
      <c r="I35" s="196"/>
      <c r="J35" s="197"/>
      <c r="K35" s="197"/>
      <c r="L35" s="198"/>
    </row>
    <row r="36" spans="2:12" ht="13.75" customHeight="1" x14ac:dyDescent="0.35">
      <c r="B36" s="127"/>
      <c r="C36" s="187"/>
      <c r="D36" s="187"/>
      <c r="E36" s="187"/>
      <c r="F36" s="187"/>
      <c r="G36" s="187"/>
      <c r="H36" s="92"/>
      <c r="I36" s="188"/>
      <c r="J36" s="128"/>
      <c r="K36" s="128"/>
      <c r="L36" s="189"/>
    </row>
    <row r="37" spans="2:12" ht="13.75" customHeight="1" x14ac:dyDescent="0.35">
      <c r="B37" s="16"/>
      <c r="C37" s="17"/>
      <c r="D37" s="17"/>
      <c r="E37" s="17"/>
      <c r="F37" s="17"/>
      <c r="G37" s="17"/>
      <c r="H37" s="14"/>
      <c r="I37" s="17"/>
      <c r="J37" s="17"/>
      <c r="K37" s="17"/>
      <c r="L37" s="18"/>
    </row>
    <row r="38" spans="2:12" ht="13.75" customHeight="1" x14ac:dyDescent="0.35">
      <c r="B38" s="11" t="s">
        <v>37</v>
      </c>
      <c r="C38" s="12"/>
      <c r="D38" s="12"/>
      <c r="E38" s="12"/>
      <c r="F38" s="12"/>
      <c r="G38" s="12"/>
      <c r="H38" s="91"/>
      <c r="K38" s="9" t="s">
        <v>23</v>
      </c>
      <c r="L38" s="10">
        <f>L23</f>
        <v>440.01</v>
      </c>
    </row>
    <row r="39" spans="2:12" ht="13.75" customHeight="1" x14ac:dyDescent="0.35">
      <c r="B39" s="7"/>
      <c r="H39" s="90"/>
      <c r="J39" s="51"/>
      <c r="K39" s="6"/>
      <c r="L39" s="8"/>
    </row>
    <row r="40" spans="2:12" ht="13.75" customHeight="1" x14ac:dyDescent="0.35">
      <c r="B40" s="2" t="s">
        <v>38</v>
      </c>
      <c r="C40" s="182"/>
      <c r="D40" s="145"/>
      <c r="E40" s="145"/>
      <c r="F40" s="145"/>
      <c r="G40" s="145"/>
      <c r="H40" s="90"/>
      <c r="I40" s="51" t="s">
        <v>39</v>
      </c>
      <c r="J40" s="183"/>
      <c r="K40" s="145"/>
      <c r="L40" s="184"/>
    </row>
    <row r="41" spans="2:12" ht="13.75" customHeight="1" x14ac:dyDescent="0.35">
      <c r="B41" s="53"/>
      <c r="L41" s="40"/>
    </row>
    <row r="42" spans="2:12" ht="13.75" customHeight="1" x14ac:dyDescent="0.35">
      <c r="B42" s="54" t="s">
        <v>40</v>
      </c>
      <c r="C42" s="55"/>
      <c r="D42" s="42"/>
      <c r="E42" s="42"/>
      <c r="F42" s="42"/>
      <c r="G42" s="42"/>
      <c r="H42" s="42"/>
      <c r="I42" s="42"/>
      <c r="J42" s="42"/>
      <c r="K42" s="42"/>
      <c r="L42" s="52"/>
    </row>
    <row r="43" spans="2:12" ht="13.75" customHeight="1" thickBot="1" x14ac:dyDescent="0.4">
      <c r="B43" s="56"/>
      <c r="C43" s="57"/>
      <c r="D43" s="57"/>
      <c r="E43" s="57"/>
      <c r="F43" s="57"/>
      <c r="G43" s="57"/>
      <c r="H43" s="57"/>
      <c r="I43" s="57"/>
      <c r="J43" s="57"/>
      <c r="K43" s="57"/>
      <c r="L43" s="58"/>
    </row>
    <row r="44" spans="2:12" ht="13.75" customHeight="1" x14ac:dyDescent="0.35">
      <c r="B44" s="59"/>
      <c r="L44" s="4"/>
    </row>
    <row r="48" spans="2:12" ht="13.75" customHeight="1" x14ac:dyDescent="0.35">
      <c r="G48" s="60"/>
      <c r="L48" s="60"/>
    </row>
  </sheetData>
  <sheetProtection algorithmName="SHA-512" hashValue="qTVHAxOxlrvyXyOlDBSWs0QDuE1/vCqS6DTfcMe7kON0jHIJg16hH0IYDHs3xabvLX+uIMDgoPcSsj8iJQUZ6g==" saltValue="L0phJHZbdUU51M3wIE5ZEg==" spinCount="100000" sheet="1" selectLockedCells="1"/>
  <mergeCells count="46">
    <mergeCell ref="C40:G40"/>
    <mergeCell ref="J40:L40"/>
    <mergeCell ref="B34:E34"/>
    <mergeCell ref="B35:G35"/>
    <mergeCell ref="B36:G36"/>
    <mergeCell ref="I36:L36"/>
    <mergeCell ref="I30:L35"/>
    <mergeCell ref="B31:G31"/>
    <mergeCell ref="B32:G32"/>
    <mergeCell ref="B33:E33"/>
    <mergeCell ref="B26:E26"/>
    <mergeCell ref="I26:L29"/>
    <mergeCell ref="B27:E27"/>
    <mergeCell ref="B29:E29"/>
    <mergeCell ref="B30:G30"/>
    <mergeCell ref="B25:G25"/>
    <mergeCell ref="B16:L16"/>
    <mergeCell ref="B17:G17"/>
    <mergeCell ref="I17:L17"/>
    <mergeCell ref="B18:G18"/>
    <mergeCell ref="I18:L18"/>
    <mergeCell ref="B19:E19"/>
    <mergeCell ref="I19:J19"/>
    <mergeCell ref="B20:E20"/>
    <mergeCell ref="B21:E21"/>
    <mergeCell ref="B22:G22"/>
    <mergeCell ref="B23:G23"/>
    <mergeCell ref="B24:G24"/>
    <mergeCell ref="C15:L15"/>
    <mergeCell ref="B7:D7"/>
    <mergeCell ref="E7:I7"/>
    <mergeCell ref="J7:K7"/>
    <mergeCell ref="C8:K8"/>
    <mergeCell ref="B10:L10"/>
    <mergeCell ref="B11:L11"/>
    <mergeCell ref="C12:L12"/>
    <mergeCell ref="C13:G13"/>
    <mergeCell ref="J13:K13"/>
    <mergeCell ref="C14:G14"/>
    <mergeCell ref="B9:K9"/>
    <mergeCell ref="B1:L1"/>
    <mergeCell ref="B2:J3"/>
    <mergeCell ref="B4:L4"/>
    <mergeCell ref="B6:D6"/>
    <mergeCell ref="E6:K6"/>
    <mergeCell ref="B5:K5"/>
  </mergeCells>
  <dataValidations count="1">
    <dataValidation type="custom" allowBlank="1" showInputMessage="1" showErrorMessage="1" sqref="G28" xr:uid="{3D6324DC-DD3A-42EB-B691-6B204500A663}">
      <formula1>G28 = 951.62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1031"/>
  <sheetViews>
    <sheetView showGridLines="0" topLeftCell="A28" zoomScale="90" zoomScaleNormal="90" workbookViewId="0">
      <selection activeCell="S10" sqref="S10"/>
    </sheetView>
  </sheetViews>
  <sheetFormatPr defaultColWidth="17.453125" defaultRowHeight="15" customHeight="1" x14ac:dyDescent="0.25"/>
  <cols>
    <col min="1" max="1" width="23.81640625" style="62" customWidth="1"/>
    <col min="2" max="2" width="19.1796875" style="62" customWidth="1"/>
    <col min="3" max="3" width="16.54296875" style="62" customWidth="1"/>
    <col min="4" max="18" width="11.453125" style="62" customWidth="1"/>
    <col min="19" max="26" width="10" style="62" customWidth="1"/>
    <col min="27" max="16384" width="17.453125" style="62"/>
  </cols>
  <sheetData>
    <row r="2" spans="1:15" customFormat="1" ht="15" customHeight="1" x14ac:dyDescent="0.3">
      <c r="A2" s="95" t="s">
        <v>41</v>
      </c>
      <c r="B2" s="96"/>
      <c r="C2" s="96"/>
      <c r="D2" s="96"/>
      <c r="E2" s="96"/>
      <c r="F2" s="96"/>
      <c r="G2" s="96"/>
      <c r="H2" s="96"/>
      <c r="I2" s="96"/>
      <c r="J2" s="97"/>
    </row>
    <row r="3" spans="1:15" customFormat="1" ht="15" customHeight="1" x14ac:dyDescent="0.25">
      <c r="A3" s="98"/>
      <c r="B3" s="62"/>
      <c r="C3" s="62"/>
      <c r="D3" s="62"/>
      <c r="E3" s="62"/>
      <c r="F3" s="62"/>
      <c r="G3" s="62"/>
      <c r="H3" s="62"/>
      <c r="I3" s="62"/>
      <c r="J3" s="63"/>
    </row>
    <row r="4" spans="1:15" customFormat="1" ht="15" customHeight="1" x14ac:dyDescent="0.3">
      <c r="A4" s="64" t="s">
        <v>42</v>
      </c>
      <c r="B4" s="62"/>
      <c r="C4" s="62"/>
      <c r="D4" s="62"/>
      <c r="E4" s="62"/>
      <c r="F4" s="62"/>
      <c r="G4" s="62"/>
      <c r="H4" s="62"/>
      <c r="I4" s="62"/>
      <c r="J4" s="63"/>
    </row>
    <row r="5" spans="1:15" customFormat="1" ht="15" customHeight="1" x14ac:dyDescent="0.3">
      <c r="A5" s="64" t="s">
        <v>68</v>
      </c>
      <c r="B5" s="62"/>
      <c r="C5" s="62"/>
      <c r="D5" s="62"/>
      <c r="E5" s="62"/>
      <c r="F5" s="62"/>
      <c r="G5" s="62"/>
      <c r="H5" s="62"/>
      <c r="I5" s="62"/>
      <c r="J5" s="63"/>
    </row>
    <row r="6" spans="1:15" customFormat="1" ht="15" customHeight="1" x14ac:dyDescent="0.3">
      <c r="A6" s="64"/>
      <c r="B6" s="62"/>
      <c r="C6" s="62"/>
      <c r="D6" s="62"/>
      <c r="E6" s="62"/>
      <c r="F6" s="62"/>
      <c r="G6" s="62"/>
      <c r="H6" s="62"/>
      <c r="I6" s="62"/>
      <c r="J6" s="63"/>
    </row>
    <row r="7" spans="1:15" customFormat="1" ht="15" customHeight="1" x14ac:dyDescent="0.3">
      <c r="A7" s="65"/>
      <c r="B7" s="62"/>
      <c r="C7" s="62"/>
      <c r="D7" s="62"/>
      <c r="E7" s="62"/>
      <c r="F7" s="62"/>
      <c r="G7" s="62"/>
      <c r="H7" s="62"/>
      <c r="I7" s="62"/>
      <c r="J7" s="63"/>
    </row>
    <row r="8" spans="1:15" ht="15" customHeight="1" x14ac:dyDescent="0.35">
      <c r="A8" s="101" t="s">
        <v>43</v>
      </c>
      <c r="J8" s="63"/>
      <c r="L8" s="111"/>
    </row>
    <row r="9" spans="1:15" ht="15" customHeight="1" x14ac:dyDescent="0.35">
      <c r="A9" s="102"/>
      <c r="J9" s="63"/>
      <c r="K9" s="99"/>
    </row>
    <row r="10" spans="1:15" ht="49.5" customHeight="1" x14ac:dyDescent="0.35">
      <c r="A10" s="205" t="s">
        <v>44</v>
      </c>
      <c r="B10" s="205"/>
      <c r="C10" s="205"/>
      <c r="D10" s="205"/>
      <c r="E10" s="205"/>
      <c r="F10" s="205"/>
      <c r="G10" s="205"/>
      <c r="H10" s="205"/>
      <c r="I10" s="205"/>
      <c r="J10" s="206"/>
      <c r="K10" s="100"/>
    </row>
    <row r="11" spans="1:15" ht="15" customHeight="1" x14ac:dyDescent="0.35">
      <c r="A11" s="102"/>
      <c r="J11" s="63"/>
      <c r="K11" s="100"/>
    </row>
    <row r="12" spans="1:15" ht="15" customHeight="1" x14ac:dyDescent="0.35">
      <c r="A12" s="102" t="s">
        <v>45</v>
      </c>
      <c r="J12" s="63"/>
      <c r="K12" s="100"/>
    </row>
    <row r="13" spans="1:15" ht="15" customHeight="1" x14ac:dyDescent="0.35">
      <c r="A13" s="102"/>
      <c r="H13" s="111"/>
      <c r="J13" s="63"/>
      <c r="K13" s="100"/>
      <c r="O13" s="111"/>
    </row>
    <row r="14" spans="1:15" ht="15" customHeight="1" x14ac:dyDescent="0.35">
      <c r="A14" s="102"/>
      <c r="J14" s="63"/>
      <c r="K14" s="100"/>
    </row>
    <row r="15" spans="1:15" ht="15" customHeight="1" x14ac:dyDescent="0.35">
      <c r="A15" s="102" t="s">
        <v>46</v>
      </c>
      <c r="J15" s="63"/>
      <c r="K15" s="100"/>
    </row>
    <row r="16" spans="1:15" ht="15" customHeight="1" x14ac:dyDescent="0.35">
      <c r="A16" s="102" t="s">
        <v>47</v>
      </c>
      <c r="J16" s="63"/>
      <c r="K16" s="100"/>
    </row>
    <row r="17" spans="1:11" ht="15" customHeight="1" x14ac:dyDescent="0.3">
      <c r="A17" s="65"/>
      <c r="J17" s="63"/>
    </row>
    <row r="18" spans="1:11" ht="15" customHeight="1" x14ac:dyDescent="0.3">
      <c r="A18" s="65"/>
      <c r="J18" s="63"/>
    </row>
    <row r="19" spans="1:11" ht="15" customHeight="1" x14ac:dyDescent="0.3">
      <c r="A19" s="64"/>
      <c r="J19" s="63"/>
    </row>
    <row r="20" spans="1:11" ht="15" customHeight="1" x14ac:dyDescent="0.25">
      <c r="A20" s="66"/>
      <c r="B20" s="67"/>
      <c r="C20" s="67"/>
      <c r="D20" s="67"/>
      <c r="E20" s="67"/>
      <c r="F20" s="67"/>
      <c r="G20" s="67"/>
      <c r="H20" s="67"/>
      <c r="I20" s="67"/>
      <c r="J20" s="68"/>
    </row>
    <row r="24" spans="1:11" ht="15" customHeight="1" x14ac:dyDescent="0.3">
      <c r="A24" s="72" t="s">
        <v>48</v>
      </c>
      <c r="C24"/>
      <c r="D24"/>
      <c r="E24"/>
      <c r="F24"/>
      <c r="G24"/>
      <c r="H24"/>
      <c r="I24"/>
      <c r="J24"/>
    </row>
    <row r="25" spans="1:11" ht="15" customHeight="1" x14ac:dyDescent="0.3">
      <c r="A25" s="72"/>
      <c r="C25"/>
      <c r="D25"/>
      <c r="E25"/>
      <c r="F25"/>
      <c r="G25"/>
      <c r="H25"/>
      <c r="I25"/>
      <c r="J25"/>
    </row>
    <row r="26" spans="1:11" ht="15" customHeight="1" x14ac:dyDescent="0.3">
      <c r="A26" s="73" t="s">
        <v>49</v>
      </c>
      <c r="B26" s="69" t="s">
        <v>71</v>
      </c>
      <c r="C26" s="104" t="s">
        <v>50</v>
      </c>
      <c r="D26"/>
      <c r="E26"/>
      <c r="F26"/>
      <c r="G26"/>
      <c r="H26"/>
      <c r="I26"/>
      <c r="J26"/>
    </row>
    <row r="27" spans="1:11" ht="15" customHeight="1" x14ac:dyDescent="0.3">
      <c r="A27" s="73" t="s">
        <v>51</v>
      </c>
      <c r="B27" s="70">
        <v>0</v>
      </c>
      <c r="C27" s="104" t="s">
        <v>52</v>
      </c>
      <c r="D27"/>
      <c r="E27"/>
      <c r="F27"/>
      <c r="G27"/>
      <c r="H27"/>
      <c r="I27"/>
      <c r="J27"/>
    </row>
    <row r="28" spans="1:11" ht="15" customHeight="1" x14ac:dyDescent="0.3">
      <c r="A28" s="73" t="s">
        <v>53</v>
      </c>
      <c r="B28" s="94">
        <v>189.59</v>
      </c>
      <c r="C28" s="104" t="s">
        <v>54</v>
      </c>
      <c r="D28"/>
      <c r="E28"/>
      <c r="F28"/>
      <c r="G28"/>
      <c r="H28"/>
      <c r="I28"/>
      <c r="J28"/>
    </row>
    <row r="29" spans="1:11" ht="15" customHeight="1" x14ac:dyDescent="0.3">
      <c r="A29" s="72"/>
      <c r="B29" s="74"/>
      <c r="C29" s="89"/>
      <c r="D29" s="89"/>
      <c r="E29" s="89"/>
      <c r="F29" s="89"/>
      <c r="G29" s="89"/>
      <c r="H29"/>
      <c r="I29"/>
      <c r="J29"/>
    </row>
    <row r="30" spans="1:11" ht="15" customHeight="1" x14ac:dyDescent="0.25">
      <c r="A30" s="75" t="s">
        <v>55</v>
      </c>
      <c r="B30" s="109">
        <v>607.20000000000005</v>
      </c>
      <c r="C30" s="209">
        <f>B32+B31</f>
        <v>55</v>
      </c>
      <c r="D30" s="89"/>
      <c r="E30" s="89"/>
      <c r="F30" s="89"/>
      <c r="G30" s="89"/>
      <c r="H30" s="89"/>
      <c r="I30" s="107"/>
      <c r="J30" s="107"/>
      <c r="K30" s="108"/>
    </row>
    <row r="31" spans="1:11" ht="15" customHeight="1" x14ac:dyDescent="0.25">
      <c r="A31" s="75" t="s">
        <v>56</v>
      </c>
      <c r="B31" s="109">
        <f>IF(B26="Sim",B27*B28,0)</f>
        <v>0</v>
      </c>
      <c r="C31" s="210">
        <f>IF(C30 &gt;= C34,C30,C34)</f>
        <v>607.20000000000005</v>
      </c>
      <c r="D31" s="89"/>
      <c r="E31" s="89"/>
      <c r="F31" s="89"/>
      <c r="G31" s="89"/>
      <c r="H31" s="89"/>
      <c r="I31" s="107"/>
      <c r="J31" s="107"/>
      <c r="K31" s="108"/>
    </row>
    <row r="32" spans="1:11" ht="15" customHeight="1" x14ac:dyDescent="0.25">
      <c r="A32" s="75" t="s">
        <v>57</v>
      </c>
      <c r="B32" s="109">
        <f>IF(RPA!G29+RPA!G28 &gt; 897.31,897.31,RPA!G29+RPA!G28)</f>
        <v>55</v>
      </c>
      <c r="C32" s="210" t="str">
        <f>IF(C34 = 564.8,564.8," ")</f>
        <v xml:space="preserve"> </v>
      </c>
      <c r="D32" s="89"/>
      <c r="E32" s="89"/>
      <c r="F32" s="89"/>
      <c r="G32" s="89"/>
      <c r="H32" s="89"/>
      <c r="I32" s="107"/>
      <c r="J32" s="107"/>
      <c r="K32" s="108"/>
    </row>
    <row r="33" spans="1:26" ht="15" customHeight="1" x14ac:dyDescent="0.25">
      <c r="A33" s="75" t="s">
        <v>69</v>
      </c>
      <c r="B33" s="109">
        <f>RPA!G28</f>
        <v>0</v>
      </c>
      <c r="C33" s="210"/>
      <c r="D33" s="211">
        <f>IF(B33 = 951.62, RPA!G26-607.2, RPA!G21-'Impostos-2026'!C31)</f>
        <v>-107.20000000000005</v>
      </c>
      <c r="E33" s="89"/>
      <c r="F33" s="89"/>
      <c r="G33" s="89"/>
      <c r="H33" s="89"/>
      <c r="I33" s="107"/>
      <c r="J33" s="107"/>
      <c r="K33" s="108"/>
    </row>
    <row r="34" spans="1:26" ht="12.5" x14ac:dyDescent="0.25">
      <c r="A34" s="75" t="s">
        <v>24</v>
      </c>
      <c r="B34" s="112">
        <f>IF(RPA!G28=0,'Impostos-2026'!D33,'Impostos-2026'!D35)</f>
        <v>-107.20000000000005</v>
      </c>
      <c r="C34" s="210">
        <f>IF(B32 &lt; 607.2,607.2,B32)</f>
        <v>607.20000000000005</v>
      </c>
      <c r="D34" s="211" t="str">
        <f>IF(AND(B33=951.62, B31&gt;189.58), RPA!G26-607.2, "")</f>
        <v/>
      </c>
      <c r="E34" s="212" t="s">
        <v>70</v>
      </c>
      <c r="F34" s="89"/>
      <c r="G34" s="89"/>
      <c r="H34" s="89"/>
      <c r="I34" s="107"/>
      <c r="J34" s="107"/>
      <c r="K34" s="108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 ht="12" customHeight="1" x14ac:dyDescent="0.25">
      <c r="A35" s="75" t="s">
        <v>74</v>
      </c>
      <c r="B35" s="110">
        <f>F50</f>
        <v>0</v>
      </c>
      <c r="C35" s="213" t="s">
        <v>78</v>
      </c>
      <c r="D35" s="211">
        <f>IF(B31&gt;189.58,D34,D33)</f>
        <v>-107.20000000000005</v>
      </c>
      <c r="E35" s="89"/>
      <c r="F35" s="89"/>
      <c r="G35" s="89"/>
      <c r="H35" s="89"/>
      <c r="I35" s="107"/>
      <c r="J35" s="107"/>
      <c r="K35" s="108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ht="12" customHeight="1" x14ac:dyDescent="0.25">
      <c r="A36" s="75" t="s">
        <v>72</v>
      </c>
      <c r="B36" s="110">
        <f>IF(B34&lt;=5000,0,"Tabela intermediária")</f>
        <v>0</v>
      </c>
      <c r="C36" s="213" t="s">
        <v>72</v>
      </c>
      <c r="D36" s="211"/>
      <c r="E36" s="89"/>
      <c r="F36" s="89"/>
      <c r="G36" s="89"/>
      <c r="H36" s="89"/>
      <c r="I36" s="107"/>
      <c r="J36" s="107"/>
      <c r="K36" s="108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6" ht="12" customHeight="1" x14ac:dyDescent="0.25">
      <c r="A37" s="75" t="s">
        <v>76</v>
      </c>
      <c r="B37" s="110">
        <f>IF(RPA!G19&lt;5000,0,IF(RPA!G19&lt;=7350,RPA!G19*0.133145-978.62,0))</f>
        <v>0</v>
      </c>
      <c r="C37" s="213" t="s">
        <v>75</v>
      </c>
      <c r="D37" s="211"/>
      <c r="E37" s="89"/>
      <c r="F37" s="89"/>
      <c r="G37" s="89"/>
      <c r="H37" s="89"/>
      <c r="I37" s="107"/>
      <c r="J37" s="107"/>
      <c r="K37" s="108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1:26" ht="12" customHeight="1" x14ac:dyDescent="0.25">
      <c r="A38" s="75" t="s">
        <v>73</v>
      </c>
      <c r="B38" s="110">
        <f>B35+F57</f>
        <v>0</v>
      </c>
      <c r="C38" s="213" t="s">
        <v>77</v>
      </c>
      <c r="D38" s="211"/>
      <c r="E38" s="89"/>
      <c r="F38" s="89"/>
      <c r="G38" s="89"/>
      <c r="H38" s="89"/>
      <c r="I38" s="107"/>
      <c r="J38" s="107"/>
      <c r="K38" s="108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1:26" ht="12" customHeight="1" x14ac:dyDescent="0.25">
      <c r="A39" s="75" t="s">
        <v>79</v>
      </c>
      <c r="B39" s="110">
        <f>IF(B34&gt;=7351,B35,F59)</f>
        <v>0</v>
      </c>
      <c r="C39" s="213" t="s">
        <v>80</v>
      </c>
      <c r="D39" s="211"/>
      <c r="E39" s="89"/>
      <c r="F39" s="89"/>
      <c r="G39" s="89"/>
      <c r="H39" s="89"/>
      <c r="I39" s="107"/>
      <c r="J39" s="107"/>
      <c r="K39" s="108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6" ht="12" customHeight="1" x14ac:dyDescent="0.25">
      <c r="A40" s="75"/>
      <c r="B40" s="110"/>
      <c r="C40" s="213"/>
      <c r="D40" s="211"/>
      <c r="E40" s="89"/>
      <c r="F40" s="89"/>
      <c r="G40" s="89"/>
      <c r="H40" s="89"/>
      <c r="I40" s="107"/>
      <c r="J40" s="107"/>
      <c r="K40" s="108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ht="12" customHeight="1" x14ac:dyDescent="0.25">
      <c r="A41" s="75"/>
      <c r="B41" s="110"/>
      <c r="C41" s="113"/>
      <c r="D41" s="109"/>
      <c r="E41" s="75"/>
      <c r="F41" s="75"/>
      <c r="G41" s="75"/>
      <c r="H41" s="75"/>
      <c r="I41" s="107"/>
      <c r="J41" s="107"/>
      <c r="K41" s="108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 ht="12" customHeight="1" x14ac:dyDescent="0.25">
      <c r="A42" s="75"/>
      <c r="B42" s="110"/>
      <c r="C42" s="113"/>
      <c r="D42" s="109"/>
      <c r="E42" s="75"/>
      <c r="F42" s="75"/>
      <c r="G42" s="75"/>
      <c r="H42" s="75"/>
      <c r="I42" s="107"/>
      <c r="J42" s="107"/>
      <c r="K42" s="108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 ht="12" customHeight="1" x14ac:dyDescent="0.3">
      <c r="A43" s="207" t="s">
        <v>58</v>
      </c>
      <c r="B43" s="208"/>
      <c r="C43" s="208"/>
      <c r="D43" s="208"/>
      <c r="E43" s="208"/>
      <c r="F43" s="208"/>
      <c r="G43" s="89"/>
      <c r="H43" s="89"/>
      <c r="I43" s="75"/>
      <c r="J43" s="75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ht="12" customHeight="1" x14ac:dyDescent="0.3">
      <c r="A44" s="76" t="s">
        <v>59</v>
      </c>
      <c r="B44" s="77" t="s">
        <v>60</v>
      </c>
      <c r="C44" s="77" t="s">
        <v>61</v>
      </c>
      <c r="D44" s="77" t="s">
        <v>62</v>
      </c>
      <c r="E44" s="77" t="s">
        <v>63</v>
      </c>
      <c r="F44" s="77" t="s">
        <v>64</v>
      </c>
      <c r="G44" s="89" t="s">
        <v>65</v>
      </c>
      <c r="H44" s="89"/>
      <c r="I44" s="75"/>
      <c r="J44" s="75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12" customHeight="1" x14ac:dyDescent="0.25">
      <c r="A45" s="78">
        <v>2428.8000000000002</v>
      </c>
      <c r="B45" s="78">
        <v>2428.8000000000002</v>
      </c>
      <c r="C45" s="80">
        <f>IF(AND($B$34&gt;$A45,$B$34&lt;=$B45),$B$34,0)</f>
        <v>0</v>
      </c>
      <c r="D45" s="81">
        <v>0</v>
      </c>
      <c r="E45" s="79">
        <v>0</v>
      </c>
      <c r="F45" s="79">
        <v>0</v>
      </c>
      <c r="G45" s="89">
        <v>0</v>
      </c>
      <c r="H45" s="89">
        <v>0</v>
      </c>
      <c r="I45" s="75"/>
      <c r="J45" s="75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ht="12" customHeight="1" x14ac:dyDescent="0.25">
      <c r="A46" s="78">
        <v>2428.81</v>
      </c>
      <c r="B46" s="79">
        <v>2826.65</v>
      </c>
      <c r="C46" s="80">
        <f>IF(AND($B$34&gt;$A46,$B$34&lt;=$B46),$B$34,0)</f>
        <v>0</v>
      </c>
      <c r="D46" s="81">
        <v>7.4999999999999997E-2</v>
      </c>
      <c r="E46" s="79">
        <v>182.16</v>
      </c>
      <c r="F46" s="79">
        <f>IF(((D46*C46)-E46)&lt;=0,0,(D46*C46)-E46)</f>
        <v>0</v>
      </c>
      <c r="G46" s="89">
        <f t="shared" ref="G46:G49" si="0">IF(F46&lt;&gt;0,D46,0)</f>
        <v>0</v>
      </c>
      <c r="H46" s="89">
        <f t="shared" ref="H46:H48" si="1">IF(F46&lt;&gt;0,E46,0)</f>
        <v>0</v>
      </c>
      <c r="I46" s="75"/>
      <c r="J46" s="75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12" customHeight="1" x14ac:dyDescent="0.25">
      <c r="A47" s="78">
        <v>2826.66</v>
      </c>
      <c r="B47" s="79">
        <v>3751.05</v>
      </c>
      <c r="C47" s="80">
        <f t="shared" ref="C47:C49" si="2">IF(AND($B$34&gt;$A47,$B$34&lt;=$B47),$B$34,0)</f>
        <v>0</v>
      </c>
      <c r="D47" s="81">
        <v>0.15</v>
      </c>
      <c r="E47" s="79">
        <v>394.16</v>
      </c>
      <c r="F47" s="79">
        <f>IF(((D47*C47)-E47)&lt;=0,0,(D47*C47)-E47)</f>
        <v>0</v>
      </c>
      <c r="G47" s="89">
        <f t="shared" si="0"/>
        <v>0</v>
      </c>
      <c r="H47" s="89">
        <f t="shared" si="1"/>
        <v>0</v>
      </c>
      <c r="I47" s="75"/>
      <c r="J47" s="75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spans="1:26" ht="12" customHeight="1" x14ac:dyDescent="0.25">
      <c r="A48" s="78">
        <v>3751.06</v>
      </c>
      <c r="B48" s="79">
        <v>4664.68</v>
      </c>
      <c r="C48" s="80">
        <f t="shared" si="2"/>
        <v>0</v>
      </c>
      <c r="D48" s="81">
        <v>0.22500000000000001</v>
      </c>
      <c r="E48" s="79">
        <v>675.49</v>
      </c>
      <c r="F48" s="79">
        <f>IF(((D48*C48)-E48)&lt;=0,0,(D48*C48)-E48)</f>
        <v>0</v>
      </c>
      <c r="G48" s="89">
        <f t="shared" si="0"/>
        <v>0</v>
      </c>
      <c r="H48" s="89">
        <f t="shared" si="1"/>
        <v>0</v>
      </c>
      <c r="I48" s="75"/>
      <c r="J48" s="75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spans="1:26" ht="12" customHeight="1" x14ac:dyDescent="0.25">
      <c r="A49" s="82">
        <v>4664.6899999999996</v>
      </c>
      <c r="B49" s="83">
        <v>999999</v>
      </c>
      <c r="C49" s="80">
        <f t="shared" si="2"/>
        <v>0</v>
      </c>
      <c r="D49" s="84">
        <v>0.27500000000000002</v>
      </c>
      <c r="E49" s="83">
        <v>908.73</v>
      </c>
      <c r="F49" s="83">
        <f>IF(((D49*C49)-E49)&lt;=0,0,(D49*C49)-E49)</f>
        <v>0</v>
      </c>
      <c r="G49" s="89">
        <f t="shared" si="0"/>
        <v>0</v>
      </c>
      <c r="H49" s="89">
        <f>IF(F49&lt;&gt;0,E49,0)</f>
        <v>0</v>
      </c>
      <c r="I49" s="75"/>
      <c r="J49" s="75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1:26" ht="18" customHeight="1" x14ac:dyDescent="0.3">
      <c r="A50" s="75"/>
      <c r="B50" s="75"/>
      <c r="C50" s="85" t="s">
        <v>66</v>
      </c>
      <c r="D50" s="87">
        <f>SUM(G45:G49)</f>
        <v>0</v>
      </c>
      <c r="E50" s="88">
        <f>SUM(H45:H49)</f>
        <v>0</v>
      </c>
      <c r="F50" s="86">
        <f>SUM(F45:F49)</f>
        <v>0</v>
      </c>
      <c r="G50" s="93"/>
      <c r="H50" s="93"/>
      <c r="I50" s="75"/>
      <c r="J50" s="75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 ht="12" customHeight="1" x14ac:dyDescent="0.25">
      <c r="A51" s="75"/>
      <c r="B51" s="75"/>
      <c r="C51" s="75"/>
      <c r="E51" s="75"/>
      <c r="G51" s="75"/>
      <c r="H51" s="75"/>
      <c r="I51" s="75"/>
      <c r="J51" s="75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 ht="12" customHeight="1" x14ac:dyDescent="0.25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spans="1:26" ht="12" customHeight="1" x14ac:dyDescent="0.2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spans="1:26" ht="12" customHeight="1" x14ac:dyDescent="0.2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spans="1:26" ht="12" customHeight="1" x14ac:dyDescent="0.3">
      <c r="A55" s="207" t="s">
        <v>58</v>
      </c>
      <c r="B55" s="208"/>
      <c r="C55" s="208"/>
      <c r="D55" s="208"/>
      <c r="E55" s="208"/>
      <c r="F55" s="208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1:26" ht="12" customHeight="1" x14ac:dyDescent="0.3">
      <c r="A56" s="76" t="s">
        <v>59</v>
      </c>
      <c r="B56" s="77" t="s">
        <v>60</v>
      </c>
      <c r="C56" s="77" t="s">
        <v>61</v>
      </c>
      <c r="D56" s="77" t="s">
        <v>62</v>
      </c>
      <c r="E56" s="77" t="s">
        <v>63</v>
      </c>
      <c r="F56" s="77" t="s">
        <v>64</v>
      </c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spans="1:26" ht="12" customHeight="1" x14ac:dyDescent="0.25">
      <c r="A57" s="78">
        <v>5000.01</v>
      </c>
      <c r="B57" s="78">
        <v>7350</v>
      </c>
      <c r="C57" s="80">
        <f>IF(AND($B$34&gt;$A57,$B$34&lt;=$B57),$B$34,0)</f>
        <v>0</v>
      </c>
      <c r="D57" s="80">
        <v>0.13314500000000001</v>
      </c>
      <c r="E57" s="79">
        <v>978.62</v>
      </c>
      <c r="F57" s="79">
        <f>IF(C57&gt;=1,RPA!G19*D57-E57,B35+B37)</f>
        <v>0</v>
      </c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spans="1:26" ht="12" customHeight="1" x14ac:dyDescent="0.3">
      <c r="A58" s="71"/>
      <c r="B58" s="71"/>
      <c r="C58" s="71"/>
      <c r="D58" s="71"/>
      <c r="E58" s="85" t="s">
        <v>67</v>
      </c>
      <c r="F58" s="86">
        <f>IF(RPA!G19&gt;=7351,F59-F57,F59)</f>
        <v>0</v>
      </c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spans="1:26" ht="12" customHeight="1" x14ac:dyDescent="0.3">
      <c r="A59" s="71"/>
      <c r="B59" s="71"/>
      <c r="C59" s="71"/>
      <c r="D59" s="71"/>
      <c r="E59" s="85" t="s">
        <v>67</v>
      </c>
      <c r="F59" s="86">
        <f>IF(B36=0,B36,B38)</f>
        <v>0</v>
      </c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spans="1:26" ht="12" customHeight="1" x14ac:dyDescent="0.25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spans="1:26" ht="12" customHeight="1" x14ac:dyDescent="0.25">
      <c r="A61" s="71"/>
      <c r="B61" s="93"/>
      <c r="C61" s="93"/>
      <c r="D61" s="93"/>
      <c r="E61" s="93"/>
      <c r="F61" s="93"/>
      <c r="G61" s="93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spans="1:26" ht="12" customHeight="1" x14ac:dyDescent="0.25">
      <c r="A62" s="71"/>
      <c r="B62" s="93"/>
      <c r="C62" s="93"/>
      <c r="D62" s="93"/>
      <c r="E62" s="93"/>
      <c r="F62" s="93"/>
      <c r="G62" s="93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spans="1:26" ht="12" customHeight="1" x14ac:dyDescent="0.25">
      <c r="A63" s="71"/>
      <c r="B63" s="93"/>
      <c r="C63" s="93"/>
      <c r="D63" s="93"/>
      <c r="E63" s="93">
        <v>5</v>
      </c>
      <c r="F63" s="93"/>
      <c r="G63" s="93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spans="1:26" ht="12" customHeight="1" x14ac:dyDescent="0.25">
      <c r="A64" s="71"/>
      <c r="B64" s="93"/>
      <c r="C64" s="93" t="s">
        <v>81</v>
      </c>
      <c r="D64" s="214">
        <f>IF(RPA!G19&lt;=5000,0,F57)</f>
        <v>0</v>
      </c>
      <c r="E64" s="93"/>
      <c r="F64" s="93"/>
      <c r="G64" s="93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spans="1:26" ht="12" customHeight="1" x14ac:dyDescent="0.25">
      <c r="A65" s="71"/>
      <c r="B65" s="93"/>
      <c r="C65" s="93" t="s">
        <v>82</v>
      </c>
      <c r="D65" s="214" t="str">
        <f>IF(AND(C57&gt;=5000.01,C57&lt;=7350),F58,IF(C57&gt;=7351,F59,""))</f>
        <v/>
      </c>
      <c r="E65" s="93"/>
      <c r="F65" s="93"/>
      <c r="G65" s="93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spans="1:26" ht="12" customHeight="1" x14ac:dyDescent="0.25">
      <c r="A66" s="71"/>
      <c r="B66" s="93"/>
      <c r="C66" s="93" t="s">
        <v>83</v>
      </c>
      <c r="D66" s="214">
        <f>B35</f>
        <v>0</v>
      </c>
      <c r="E66" s="93" t="s">
        <v>86</v>
      </c>
      <c r="F66" s="93"/>
      <c r="G66" s="93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spans="1:26" ht="12" customHeight="1" x14ac:dyDescent="0.25">
      <c r="A67" s="71"/>
      <c r="B67" s="93"/>
      <c r="C67" s="93"/>
      <c r="D67" s="93"/>
      <c r="E67" s="93"/>
      <c r="F67" s="93"/>
      <c r="G67" s="93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spans="1:26" ht="12" customHeight="1" x14ac:dyDescent="0.25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spans="1:26" ht="12" customHeight="1" x14ac:dyDescent="0.3">
      <c r="A69" s="71"/>
      <c r="B69" s="71"/>
      <c r="C69" s="114" t="s">
        <v>84</v>
      </c>
      <c r="D69" s="83">
        <f>IF(B34&lt;=5000,D64,IF(B34&lt;=7350,D65,D66))</f>
        <v>0</v>
      </c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spans="1:26" ht="12" customHeight="1" x14ac:dyDescent="0.25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spans="1:26" ht="12" customHeight="1" x14ac:dyDescent="0.25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ht="12" customHeight="1" x14ac:dyDescent="0.25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spans="1:26" ht="12" customHeight="1" x14ac:dyDescent="0.25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spans="1:26" ht="12" customHeight="1" x14ac:dyDescent="0.25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spans="1:26" ht="12" customHeight="1" x14ac:dyDescent="0.2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spans="1:26" ht="12" customHeight="1" x14ac:dyDescent="0.2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spans="1:26" ht="12" customHeight="1" x14ac:dyDescent="0.2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spans="1:26" ht="12" customHeight="1" x14ac:dyDescent="0.25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spans="1:26" ht="12" customHeight="1" x14ac:dyDescent="0.25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spans="1:26" ht="12" customHeight="1" x14ac:dyDescent="0.2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spans="1:26" ht="12" customHeight="1" x14ac:dyDescent="0.2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spans="1:26" ht="12" customHeight="1" x14ac:dyDescent="0.2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spans="1:26" ht="12" customHeight="1" x14ac:dyDescent="0.2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spans="1:26" ht="12" customHeight="1" x14ac:dyDescent="0.2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spans="1:26" ht="12" customHeight="1" x14ac:dyDescent="0.2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spans="1:26" ht="12" customHeight="1" x14ac:dyDescent="0.2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spans="1:26" ht="12" customHeight="1" x14ac:dyDescent="0.2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spans="1:26" ht="12" customHeight="1" x14ac:dyDescent="0.25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spans="1:26" ht="12" customHeight="1" x14ac:dyDescent="0.25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spans="1:26" ht="12" customHeight="1" x14ac:dyDescent="0.2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spans="1:26" ht="12" customHeight="1" x14ac:dyDescent="0.2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spans="1:26" ht="12" customHeight="1" x14ac:dyDescent="0.2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spans="1:26" ht="12" customHeight="1" x14ac:dyDescent="0.2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spans="1:26" ht="12" customHeight="1" x14ac:dyDescent="0.2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spans="1:26" ht="12" customHeight="1" x14ac:dyDescent="0.2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spans="1:26" ht="12" customHeight="1" x14ac:dyDescent="0.25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spans="1:26" ht="12" customHeight="1" x14ac:dyDescent="0.2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spans="1:26" ht="12" customHeight="1" x14ac:dyDescent="0.2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spans="1:26" ht="12" customHeight="1" x14ac:dyDescent="0.2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spans="1:26" ht="12" customHeight="1" x14ac:dyDescent="0.2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spans="1:26" ht="12" customHeight="1" x14ac:dyDescent="0.2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spans="1:26" ht="12" customHeight="1" x14ac:dyDescent="0.2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ht="12" customHeight="1" x14ac:dyDescent="0.2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spans="1:26" ht="12" customHeight="1" x14ac:dyDescent="0.2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spans="1:26" ht="12" customHeight="1" x14ac:dyDescent="0.2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spans="1:26" ht="12" customHeight="1" x14ac:dyDescent="0.2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spans="1:26" ht="12" customHeight="1" x14ac:dyDescent="0.25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spans="1:26" ht="12" customHeight="1" x14ac:dyDescent="0.25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spans="1:26" ht="12" customHeight="1" x14ac:dyDescent="0.25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spans="1:26" ht="12" customHeight="1" x14ac:dyDescent="0.25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spans="1:26" ht="12" customHeight="1" x14ac:dyDescent="0.25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spans="1:26" ht="12" customHeight="1" x14ac:dyDescent="0.25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spans="1:26" ht="12" customHeight="1" x14ac:dyDescent="0.25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spans="1:26" ht="12" customHeight="1" x14ac:dyDescent="0.25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spans="1:26" ht="12" customHeight="1" x14ac:dyDescent="0.2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spans="1:26" ht="12" customHeight="1" x14ac:dyDescent="0.25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spans="1:26" ht="12" customHeight="1" x14ac:dyDescent="0.25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spans="1:26" ht="12" customHeight="1" x14ac:dyDescent="0.2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spans="1:26" ht="12" customHeight="1" x14ac:dyDescent="0.2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spans="1:26" ht="12" customHeight="1" x14ac:dyDescent="0.2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spans="1:26" ht="12" customHeight="1" x14ac:dyDescent="0.25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spans="1:26" ht="12" customHeight="1" x14ac:dyDescent="0.25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spans="1:26" ht="12" customHeight="1" x14ac:dyDescent="0.25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spans="1:26" ht="12" customHeight="1" x14ac:dyDescent="0.25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spans="1:26" ht="12" customHeight="1" x14ac:dyDescent="0.2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spans="1:26" ht="12" customHeight="1" x14ac:dyDescent="0.25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spans="1:26" ht="12" customHeight="1" x14ac:dyDescent="0.25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spans="1:26" ht="12" customHeight="1" x14ac:dyDescent="0.25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spans="1:26" ht="12" customHeight="1" x14ac:dyDescent="0.25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spans="1:26" ht="12" customHeight="1" x14ac:dyDescent="0.25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spans="1:26" ht="12" customHeight="1" x14ac:dyDescent="0.25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spans="1:26" ht="12" customHeight="1" x14ac:dyDescent="0.25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spans="1:26" ht="12" customHeight="1" x14ac:dyDescent="0.2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spans="1:26" ht="12" customHeight="1" x14ac:dyDescent="0.25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spans="1:26" ht="12" customHeight="1" x14ac:dyDescent="0.2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spans="1:26" ht="12" customHeight="1" x14ac:dyDescent="0.25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spans="1:26" ht="12" customHeight="1" x14ac:dyDescent="0.25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spans="1:26" ht="12" customHeight="1" x14ac:dyDescent="0.25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spans="1:26" ht="12" customHeight="1" x14ac:dyDescent="0.25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spans="1:26" ht="12" customHeight="1" x14ac:dyDescent="0.25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spans="1:26" ht="12" customHeight="1" x14ac:dyDescent="0.25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spans="1:26" ht="12" customHeight="1" x14ac:dyDescent="0.2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spans="1:26" ht="12" customHeight="1" x14ac:dyDescent="0.2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spans="1:26" ht="12" customHeight="1" x14ac:dyDescent="0.2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spans="1:26" ht="12" customHeight="1" x14ac:dyDescent="0.2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spans="1:26" ht="12" customHeight="1" x14ac:dyDescent="0.2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spans="1:26" ht="12" customHeight="1" x14ac:dyDescent="0.25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spans="1:26" ht="12" customHeight="1" x14ac:dyDescent="0.25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 spans="1:26" ht="12" customHeight="1" x14ac:dyDescent="0.25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 spans="1:26" ht="12" customHeight="1" x14ac:dyDescent="0.2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 spans="1:26" ht="12" customHeight="1" x14ac:dyDescent="0.25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 spans="1:26" ht="12" customHeight="1" x14ac:dyDescent="0.25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 spans="1:26" ht="12" customHeight="1" x14ac:dyDescent="0.25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 spans="1:26" ht="12" customHeight="1" x14ac:dyDescent="0.25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 spans="1:26" ht="12" customHeight="1" x14ac:dyDescent="0.2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 spans="1:26" ht="12" customHeight="1" x14ac:dyDescent="0.25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 spans="1:26" ht="12" customHeight="1" x14ac:dyDescent="0.25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 spans="1:26" ht="12" customHeight="1" x14ac:dyDescent="0.25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spans="1:26" ht="12" customHeight="1" x14ac:dyDescent="0.25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 spans="1:26" ht="12" customHeight="1" x14ac:dyDescent="0.25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spans="1:26" ht="12" customHeight="1" x14ac:dyDescent="0.25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 spans="1:26" ht="12" customHeight="1" x14ac:dyDescent="0.25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 spans="1:26" ht="12" customHeight="1" x14ac:dyDescent="0.25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 spans="1:26" ht="12" customHeight="1" x14ac:dyDescent="0.25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 spans="1:26" ht="12" customHeight="1" x14ac:dyDescent="0.25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 spans="1:26" ht="12" customHeight="1" x14ac:dyDescent="0.25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spans="1:26" ht="12" customHeight="1" x14ac:dyDescent="0.25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spans="1:26" ht="12" customHeight="1" x14ac:dyDescent="0.25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spans="1:26" ht="12" customHeight="1" x14ac:dyDescent="0.25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 spans="1:26" ht="12" customHeight="1" x14ac:dyDescent="0.25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 spans="1:26" ht="12" customHeight="1" x14ac:dyDescent="0.25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 spans="1:26" ht="12" customHeight="1" x14ac:dyDescent="0.25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  <row r="173" spans="1:26" ht="12" customHeight="1" x14ac:dyDescent="0.25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</row>
    <row r="174" spans="1:26" ht="12" customHeight="1" x14ac:dyDescent="0.25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</row>
    <row r="175" spans="1:26" ht="12" customHeight="1" x14ac:dyDescent="0.2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 spans="1:26" ht="12" customHeight="1" x14ac:dyDescent="0.25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 spans="1:26" ht="12" customHeight="1" x14ac:dyDescent="0.25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 spans="1:26" ht="12" customHeight="1" x14ac:dyDescent="0.25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 spans="1:26" ht="12" customHeight="1" x14ac:dyDescent="0.25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</row>
    <row r="180" spans="1:26" ht="12" customHeight="1" x14ac:dyDescent="0.25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</row>
    <row r="181" spans="1:26" ht="12" customHeight="1" x14ac:dyDescent="0.25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</row>
    <row r="182" spans="1:26" ht="12" customHeight="1" x14ac:dyDescent="0.25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</row>
    <row r="183" spans="1:26" ht="12" customHeight="1" x14ac:dyDescent="0.25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</row>
    <row r="184" spans="1:26" ht="12" customHeight="1" x14ac:dyDescent="0.25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</row>
    <row r="185" spans="1:26" ht="12" customHeight="1" x14ac:dyDescent="0.25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</row>
    <row r="186" spans="1:26" ht="12" customHeight="1" x14ac:dyDescent="0.25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</row>
    <row r="187" spans="1:26" ht="12" customHeight="1" x14ac:dyDescent="0.2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spans="1:26" ht="12" customHeight="1" x14ac:dyDescent="0.25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 spans="1:26" ht="12" customHeight="1" x14ac:dyDescent="0.25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</row>
    <row r="190" spans="1:26" ht="12" customHeight="1" x14ac:dyDescent="0.25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</row>
    <row r="191" spans="1:26" ht="12" customHeight="1" x14ac:dyDescent="0.25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</row>
    <row r="192" spans="1:26" ht="12" customHeight="1" x14ac:dyDescent="0.25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</row>
    <row r="193" spans="1:26" ht="12" customHeight="1" x14ac:dyDescent="0.25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</row>
    <row r="194" spans="1:26" ht="12" customHeight="1" x14ac:dyDescent="0.25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</row>
    <row r="195" spans="1:26" ht="12" customHeight="1" x14ac:dyDescent="0.25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</row>
    <row r="196" spans="1:26" ht="12" customHeight="1" x14ac:dyDescent="0.25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</row>
    <row r="197" spans="1:26" ht="12" customHeight="1" x14ac:dyDescent="0.25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</row>
    <row r="198" spans="1:26" ht="12" customHeight="1" x14ac:dyDescent="0.25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</row>
    <row r="199" spans="1:26" ht="12" customHeight="1" x14ac:dyDescent="0.25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</row>
    <row r="200" spans="1:26" ht="12" customHeight="1" x14ac:dyDescent="0.25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</row>
    <row r="201" spans="1:26" ht="12" customHeight="1" x14ac:dyDescent="0.25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</row>
    <row r="202" spans="1:26" ht="12" customHeight="1" x14ac:dyDescent="0.25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</row>
    <row r="203" spans="1:26" ht="12" customHeight="1" x14ac:dyDescent="0.25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</row>
    <row r="204" spans="1:26" ht="12" customHeight="1" x14ac:dyDescent="0.25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</row>
    <row r="205" spans="1:26" ht="12" customHeight="1" x14ac:dyDescent="0.2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</row>
    <row r="206" spans="1:26" ht="12" customHeight="1" x14ac:dyDescent="0.25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</row>
    <row r="207" spans="1:26" ht="12" customHeight="1" x14ac:dyDescent="0.25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</row>
    <row r="208" spans="1:26" ht="12" customHeight="1" x14ac:dyDescent="0.25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</row>
    <row r="209" spans="1:26" ht="12" customHeight="1" x14ac:dyDescent="0.25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</row>
    <row r="210" spans="1:26" ht="12" customHeight="1" x14ac:dyDescent="0.25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</row>
    <row r="211" spans="1:26" ht="12" customHeight="1" x14ac:dyDescent="0.2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</row>
    <row r="212" spans="1:26" ht="12" customHeight="1" x14ac:dyDescent="0.2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</row>
    <row r="213" spans="1:26" ht="12" customHeight="1" x14ac:dyDescent="0.2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</row>
    <row r="214" spans="1:26" ht="12" customHeight="1" x14ac:dyDescent="0.25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</row>
    <row r="215" spans="1:26" ht="12" customHeight="1" x14ac:dyDescent="0.25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</row>
    <row r="216" spans="1:26" ht="12" customHeight="1" x14ac:dyDescent="0.25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</row>
    <row r="217" spans="1:26" ht="12" customHeight="1" x14ac:dyDescent="0.25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</row>
    <row r="218" spans="1:26" ht="12" customHeight="1" x14ac:dyDescent="0.25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</row>
    <row r="219" spans="1:26" ht="12" customHeight="1" x14ac:dyDescent="0.25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</row>
    <row r="220" spans="1:26" ht="12" customHeight="1" x14ac:dyDescent="0.25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</row>
    <row r="221" spans="1:26" ht="12" customHeight="1" x14ac:dyDescent="0.25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spans="1:26" ht="12" customHeight="1" x14ac:dyDescent="0.25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spans="1:26" ht="12" customHeight="1" x14ac:dyDescent="0.25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spans="1:26" ht="12" customHeight="1" x14ac:dyDescent="0.25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spans="1:26" ht="12" customHeight="1" x14ac:dyDescent="0.25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spans="1:26" ht="12" customHeight="1" x14ac:dyDescent="0.25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spans="1:26" ht="12" customHeight="1" x14ac:dyDescent="0.25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spans="1:26" ht="12" customHeight="1" x14ac:dyDescent="0.25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spans="1:26" ht="12" customHeight="1" x14ac:dyDescent="0.25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spans="1:26" ht="12" customHeight="1" x14ac:dyDescent="0.25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spans="1:26" ht="12" customHeight="1" x14ac:dyDescent="0.25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spans="1:26" ht="12" customHeight="1" x14ac:dyDescent="0.25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spans="1:26" ht="12" customHeight="1" x14ac:dyDescent="0.25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spans="1:26" ht="12" customHeight="1" x14ac:dyDescent="0.25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spans="1:26" ht="12" customHeight="1" x14ac:dyDescent="0.25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6" ht="12" customHeight="1" x14ac:dyDescent="0.25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spans="1:26" ht="12" customHeight="1" x14ac:dyDescent="0.25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spans="1:26" ht="12" customHeight="1" x14ac:dyDescent="0.25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spans="1:26" ht="12" customHeight="1" x14ac:dyDescent="0.25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spans="1:26" ht="12" customHeight="1" x14ac:dyDescent="0.25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spans="1:26" ht="12" customHeight="1" x14ac:dyDescent="0.25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spans="1:26" ht="12" customHeight="1" x14ac:dyDescent="0.25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spans="1:26" ht="12" customHeight="1" x14ac:dyDescent="0.25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spans="1:26" ht="12" customHeight="1" x14ac:dyDescent="0.25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spans="1:26" ht="12" customHeight="1" x14ac:dyDescent="0.25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spans="1:26" ht="12" customHeight="1" x14ac:dyDescent="0.25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spans="1:26" ht="12" customHeight="1" x14ac:dyDescent="0.25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spans="1:26" ht="12" customHeight="1" x14ac:dyDescent="0.25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spans="1:26" ht="12" customHeight="1" x14ac:dyDescent="0.25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spans="1:26" ht="12" customHeight="1" x14ac:dyDescent="0.25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spans="1:26" ht="12" customHeight="1" x14ac:dyDescent="0.25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spans="1:26" ht="12" customHeight="1" x14ac:dyDescent="0.25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spans="1:26" ht="12" customHeight="1" x14ac:dyDescent="0.25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spans="1:26" ht="12" customHeight="1" x14ac:dyDescent="0.25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spans="1:26" ht="12" customHeight="1" x14ac:dyDescent="0.25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spans="1:26" ht="12" customHeight="1" x14ac:dyDescent="0.25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spans="1:26" ht="12" customHeight="1" x14ac:dyDescent="0.25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1:26" ht="12" customHeight="1" x14ac:dyDescent="0.25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1:26" ht="12" customHeight="1" x14ac:dyDescent="0.25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spans="1:26" ht="12" customHeight="1" x14ac:dyDescent="0.25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spans="1:26" ht="12" customHeight="1" x14ac:dyDescent="0.25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" customHeight="1" x14ac:dyDescent="0.25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" customHeight="1" x14ac:dyDescent="0.25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" customHeight="1" x14ac:dyDescent="0.25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" customHeight="1" x14ac:dyDescent="0.25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" customHeight="1" x14ac:dyDescent="0.25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" customHeight="1" x14ac:dyDescent="0.25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" customHeight="1" x14ac:dyDescent="0.25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" customHeight="1" x14ac:dyDescent="0.25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" customHeight="1" x14ac:dyDescent="0.25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" customHeight="1" x14ac:dyDescent="0.25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" customHeight="1" x14ac:dyDescent="0.25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" customHeight="1" x14ac:dyDescent="0.25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" customHeight="1" x14ac:dyDescent="0.25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" customHeight="1" x14ac:dyDescent="0.25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" customHeight="1" x14ac:dyDescent="0.25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" customHeight="1" x14ac:dyDescent="0.25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" customHeight="1" x14ac:dyDescent="0.25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" customHeight="1" x14ac:dyDescent="0.25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" customHeight="1" x14ac:dyDescent="0.25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" customHeight="1" x14ac:dyDescent="0.25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" customHeight="1" x14ac:dyDescent="0.25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" customHeight="1" x14ac:dyDescent="0.25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" customHeight="1" x14ac:dyDescent="0.25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" customHeight="1" x14ac:dyDescent="0.25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" customHeight="1" x14ac:dyDescent="0.25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" customHeight="1" x14ac:dyDescent="0.25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" customHeight="1" x14ac:dyDescent="0.25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" customHeight="1" x14ac:dyDescent="0.25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" customHeight="1" x14ac:dyDescent="0.25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" customHeight="1" x14ac:dyDescent="0.25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" customHeight="1" x14ac:dyDescent="0.25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" customHeight="1" x14ac:dyDescent="0.25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" customHeight="1" x14ac:dyDescent="0.25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" customHeight="1" x14ac:dyDescent="0.25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" customHeight="1" x14ac:dyDescent="0.25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" customHeight="1" x14ac:dyDescent="0.25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" customHeight="1" x14ac:dyDescent="0.25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" customHeight="1" x14ac:dyDescent="0.25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" customHeight="1" x14ac:dyDescent="0.25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" customHeight="1" x14ac:dyDescent="0.25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" customHeight="1" x14ac:dyDescent="0.25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" customHeight="1" x14ac:dyDescent="0.25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" customHeight="1" x14ac:dyDescent="0.25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" customHeight="1" x14ac:dyDescent="0.25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" customHeight="1" x14ac:dyDescent="0.25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" customHeight="1" x14ac:dyDescent="0.25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" customHeight="1" x14ac:dyDescent="0.25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" customHeight="1" x14ac:dyDescent="0.25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" customHeight="1" x14ac:dyDescent="0.25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spans="1:26" ht="12" customHeight="1" x14ac:dyDescent="0.25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spans="1:26" ht="12" customHeight="1" x14ac:dyDescent="0.25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spans="1:26" ht="12" customHeight="1" x14ac:dyDescent="0.25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spans="1:26" ht="12" customHeight="1" x14ac:dyDescent="0.25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spans="1:26" ht="12" customHeight="1" x14ac:dyDescent="0.25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spans="1:26" ht="12" customHeight="1" x14ac:dyDescent="0.25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spans="1:26" ht="12" customHeight="1" x14ac:dyDescent="0.25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spans="1:26" ht="12" customHeight="1" x14ac:dyDescent="0.25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spans="1:26" ht="12" customHeight="1" x14ac:dyDescent="0.25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spans="1:26" ht="12" customHeight="1" x14ac:dyDescent="0.25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spans="1:26" ht="12" customHeight="1" x14ac:dyDescent="0.25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spans="1:26" ht="12" customHeight="1" x14ac:dyDescent="0.25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spans="1:26" ht="12" customHeight="1" x14ac:dyDescent="0.25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spans="1:26" ht="12" customHeight="1" x14ac:dyDescent="0.25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spans="1:26" ht="12" customHeight="1" x14ac:dyDescent="0.25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spans="1:26" ht="12" customHeight="1" x14ac:dyDescent="0.25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spans="1:26" ht="12" customHeight="1" x14ac:dyDescent="0.25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spans="1:26" ht="12" customHeight="1" x14ac:dyDescent="0.25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spans="1:26" ht="12" customHeight="1" x14ac:dyDescent="0.25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spans="1:26" ht="12" customHeight="1" x14ac:dyDescent="0.25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spans="1:26" ht="12" customHeight="1" x14ac:dyDescent="0.25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spans="1:26" ht="12" customHeight="1" x14ac:dyDescent="0.25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spans="1:26" ht="12" customHeight="1" x14ac:dyDescent="0.25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spans="1:26" ht="12" customHeight="1" x14ac:dyDescent="0.25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spans="1:26" ht="12" customHeight="1" x14ac:dyDescent="0.25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spans="1:26" ht="12" customHeight="1" x14ac:dyDescent="0.25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spans="1:26" ht="12" customHeight="1" x14ac:dyDescent="0.25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spans="1:26" ht="12" customHeight="1" x14ac:dyDescent="0.25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spans="1:26" ht="12" customHeight="1" x14ac:dyDescent="0.25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spans="1:26" ht="12" customHeight="1" x14ac:dyDescent="0.25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spans="1:26" ht="12" customHeight="1" x14ac:dyDescent="0.25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spans="1:26" ht="12" customHeight="1" x14ac:dyDescent="0.25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spans="1:26" ht="12" customHeight="1" x14ac:dyDescent="0.25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spans="1:26" ht="12" customHeight="1" x14ac:dyDescent="0.25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spans="1:26" ht="12" customHeight="1" x14ac:dyDescent="0.25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spans="1:26" ht="12" customHeight="1" x14ac:dyDescent="0.25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spans="1:26" ht="12" customHeight="1" x14ac:dyDescent="0.25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spans="1:26" ht="12" customHeight="1" x14ac:dyDescent="0.25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spans="1:26" ht="12" customHeight="1" x14ac:dyDescent="0.25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spans="1:26" ht="12" customHeight="1" x14ac:dyDescent="0.25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spans="1:26" ht="12" customHeight="1" x14ac:dyDescent="0.25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spans="1:26" ht="12" customHeight="1" x14ac:dyDescent="0.25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spans="1:26" ht="12" customHeight="1" x14ac:dyDescent="0.25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spans="1:26" ht="12" customHeight="1" x14ac:dyDescent="0.25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spans="1:26" ht="12" customHeight="1" x14ac:dyDescent="0.25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spans="1:26" ht="12" customHeight="1" x14ac:dyDescent="0.25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</row>
    <row r="357" spans="1:26" ht="12" customHeight="1" x14ac:dyDescent="0.25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</row>
    <row r="358" spans="1:26" ht="12" customHeight="1" x14ac:dyDescent="0.25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</row>
    <row r="359" spans="1:26" ht="12" customHeight="1" x14ac:dyDescent="0.25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</row>
    <row r="360" spans="1:26" ht="12" customHeight="1" x14ac:dyDescent="0.25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</row>
    <row r="361" spans="1:26" ht="12" customHeight="1" x14ac:dyDescent="0.25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</row>
    <row r="362" spans="1:26" ht="12" customHeight="1" x14ac:dyDescent="0.25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</row>
    <row r="363" spans="1:26" ht="12" customHeight="1" x14ac:dyDescent="0.25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</row>
    <row r="364" spans="1:26" ht="12" customHeight="1" x14ac:dyDescent="0.25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</row>
    <row r="365" spans="1:26" ht="12" customHeight="1" x14ac:dyDescent="0.25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</row>
    <row r="366" spans="1:26" ht="12" customHeight="1" x14ac:dyDescent="0.25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</row>
    <row r="367" spans="1:26" ht="12" customHeight="1" x14ac:dyDescent="0.25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</row>
    <row r="368" spans="1:26" ht="12" customHeight="1" x14ac:dyDescent="0.25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</row>
    <row r="369" spans="1:26" ht="12" customHeight="1" x14ac:dyDescent="0.25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</row>
    <row r="370" spans="1:26" ht="12" customHeight="1" x14ac:dyDescent="0.25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</row>
    <row r="371" spans="1:26" ht="12" customHeight="1" x14ac:dyDescent="0.25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</row>
    <row r="372" spans="1:26" ht="12" customHeight="1" x14ac:dyDescent="0.25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</row>
    <row r="373" spans="1:26" ht="12" customHeight="1" x14ac:dyDescent="0.25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</row>
    <row r="374" spans="1:26" ht="12" customHeight="1" x14ac:dyDescent="0.25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</row>
    <row r="375" spans="1:26" ht="12" customHeight="1" x14ac:dyDescent="0.25">
      <c r="A375" s="71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</row>
    <row r="376" spans="1:26" ht="12" customHeight="1" x14ac:dyDescent="0.25">
      <c r="A376" s="71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</row>
    <row r="377" spans="1:26" ht="12" customHeight="1" x14ac:dyDescent="0.25">
      <c r="A377" s="71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</row>
    <row r="378" spans="1:26" ht="12" customHeight="1" x14ac:dyDescent="0.25">
      <c r="A378" s="71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</row>
    <row r="379" spans="1:26" ht="12" customHeight="1" x14ac:dyDescent="0.25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</row>
    <row r="380" spans="1:26" ht="12" customHeight="1" x14ac:dyDescent="0.25">
      <c r="A380" s="71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</row>
    <row r="381" spans="1:26" ht="12" customHeight="1" x14ac:dyDescent="0.25">
      <c r="A381" s="71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</row>
    <row r="382" spans="1:26" ht="12" customHeight="1" x14ac:dyDescent="0.25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</row>
    <row r="383" spans="1:26" ht="12" customHeight="1" x14ac:dyDescent="0.25">
      <c r="A383" s="71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</row>
    <row r="384" spans="1:26" ht="12" customHeight="1" x14ac:dyDescent="0.25">
      <c r="A384" s="71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</row>
    <row r="385" spans="1:26" ht="12" customHeight="1" x14ac:dyDescent="0.25">
      <c r="A385" s="71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</row>
    <row r="386" spans="1:26" ht="12" customHeight="1" x14ac:dyDescent="0.25">
      <c r="A386" s="71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</row>
    <row r="387" spans="1:26" ht="12" customHeight="1" x14ac:dyDescent="0.25">
      <c r="A387" s="71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</row>
    <row r="388" spans="1:26" ht="12" customHeight="1" x14ac:dyDescent="0.25">
      <c r="A388" s="71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</row>
    <row r="389" spans="1:26" ht="12" customHeight="1" x14ac:dyDescent="0.25">
      <c r="A389" s="71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</row>
    <row r="390" spans="1:26" ht="12" customHeight="1" x14ac:dyDescent="0.25">
      <c r="A390" s="71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</row>
    <row r="391" spans="1:26" ht="12" customHeight="1" x14ac:dyDescent="0.25">
      <c r="A391" s="71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</row>
    <row r="392" spans="1:26" ht="12" customHeight="1" x14ac:dyDescent="0.25">
      <c r="A392" s="71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</row>
    <row r="393" spans="1:26" ht="12" customHeight="1" x14ac:dyDescent="0.25">
      <c r="A393" s="71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</row>
    <row r="394" spans="1:26" ht="12" customHeight="1" x14ac:dyDescent="0.25">
      <c r="A394" s="71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</row>
    <row r="395" spans="1:26" ht="12" customHeight="1" x14ac:dyDescent="0.25">
      <c r="A395" s="71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</row>
    <row r="396" spans="1:26" ht="12" customHeight="1" x14ac:dyDescent="0.25">
      <c r="A396" s="71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</row>
    <row r="397" spans="1:26" ht="12" customHeight="1" x14ac:dyDescent="0.25">
      <c r="A397" s="71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</row>
    <row r="398" spans="1:26" ht="12" customHeight="1" x14ac:dyDescent="0.25">
      <c r="A398" s="71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</row>
    <row r="399" spans="1:26" ht="12" customHeight="1" x14ac:dyDescent="0.25">
      <c r="A399" s="71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</row>
    <row r="400" spans="1:26" ht="12" customHeight="1" x14ac:dyDescent="0.25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</row>
    <row r="401" spans="1:26" ht="12" customHeight="1" x14ac:dyDescent="0.25">
      <c r="A401" s="71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</row>
    <row r="402" spans="1:26" ht="12" customHeight="1" x14ac:dyDescent="0.25">
      <c r="A402" s="71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</row>
    <row r="403" spans="1:26" ht="12" customHeight="1" x14ac:dyDescent="0.25">
      <c r="A403" s="71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</row>
    <row r="404" spans="1:26" ht="12" customHeight="1" x14ac:dyDescent="0.25">
      <c r="A404" s="71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</row>
    <row r="405" spans="1:26" ht="12" customHeight="1" x14ac:dyDescent="0.25">
      <c r="A405" s="71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</row>
    <row r="406" spans="1:26" ht="12" customHeight="1" x14ac:dyDescent="0.25">
      <c r="A406" s="71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</row>
    <row r="407" spans="1:26" ht="12" customHeight="1" x14ac:dyDescent="0.25">
      <c r="A407" s="71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</row>
    <row r="408" spans="1:26" ht="12" customHeight="1" x14ac:dyDescent="0.25">
      <c r="A408" s="71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</row>
    <row r="409" spans="1:26" ht="12" customHeight="1" x14ac:dyDescent="0.25">
      <c r="A409" s="71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</row>
    <row r="410" spans="1:26" ht="12" customHeight="1" x14ac:dyDescent="0.25">
      <c r="A410" s="71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</row>
    <row r="411" spans="1:26" ht="12" customHeight="1" x14ac:dyDescent="0.25">
      <c r="A411" s="71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</row>
    <row r="412" spans="1:26" ht="12" customHeight="1" x14ac:dyDescent="0.25">
      <c r="A412" s="71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</row>
    <row r="413" spans="1:26" ht="12" customHeight="1" x14ac:dyDescent="0.25">
      <c r="A413" s="71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</row>
    <row r="414" spans="1:26" ht="12" customHeight="1" x14ac:dyDescent="0.25">
      <c r="A414" s="71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</row>
    <row r="415" spans="1:26" ht="12" customHeight="1" x14ac:dyDescent="0.25">
      <c r="A415" s="71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</row>
    <row r="416" spans="1:26" ht="12" customHeight="1" x14ac:dyDescent="0.25">
      <c r="A416" s="71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</row>
    <row r="417" spans="1:26" ht="12" customHeight="1" x14ac:dyDescent="0.25">
      <c r="A417" s="71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</row>
    <row r="418" spans="1:26" ht="12" customHeight="1" x14ac:dyDescent="0.25">
      <c r="A418" s="71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</row>
    <row r="419" spans="1:26" ht="12" customHeight="1" x14ac:dyDescent="0.25">
      <c r="A419" s="71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</row>
    <row r="420" spans="1:26" ht="12" customHeight="1" x14ac:dyDescent="0.25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</row>
    <row r="421" spans="1:26" ht="12" customHeight="1" x14ac:dyDescent="0.25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</row>
    <row r="422" spans="1:26" ht="12" customHeight="1" x14ac:dyDescent="0.25">
      <c r="A422" s="71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</row>
    <row r="423" spans="1:26" ht="12" customHeight="1" x14ac:dyDescent="0.25">
      <c r="A423" s="71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</row>
    <row r="424" spans="1:26" ht="12" customHeight="1" x14ac:dyDescent="0.25">
      <c r="A424" s="71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</row>
    <row r="425" spans="1:26" ht="12" customHeight="1" x14ac:dyDescent="0.25">
      <c r="A425" s="71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</row>
    <row r="426" spans="1:26" ht="12" customHeight="1" x14ac:dyDescent="0.25">
      <c r="A426" s="71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</row>
    <row r="427" spans="1:26" ht="12" customHeight="1" x14ac:dyDescent="0.25">
      <c r="A427" s="71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</row>
    <row r="428" spans="1:26" ht="12" customHeight="1" x14ac:dyDescent="0.25">
      <c r="A428" s="71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</row>
    <row r="429" spans="1:26" ht="12" customHeight="1" x14ac:dyDescent="0.25">
      <c r="A429" s="71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</row>
    <row r="430" spans="1:26" ht="12" customHeight="1" x14ac:dyDescent="0.25">
      <c r="A430" s="71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</row>
    <row r="431" spans="1:26" ht="12" customHeight="1" x14ac:dyDescent="0.25">
      <c r="A431" s="71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</row>
    <row r="432" spans="1:26" ht="12" customHeight="1" x14ac:dyDescent="0.25">
      <c r="A432" s="71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</row>
    <row r="433" spans="1:26" ht="12" customHeight="1" x14ac:dyDescent="0.25">
      <c r="A433" s="71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</row>
    <row r="434" spans="1:26" ht="12" customHeight="1" x14ac:dyDescent="0.25">
      <c r="A434" s="71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</row>
    <row r="435" spans="1:26" ht="12" customHeight="1" x14ac:dyDescent="0.25">
      <c r="A435" s="71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</row>
    <row r="436" spans="1:26" ht="12" customHeight="1" x14ac:dyDescent="0.25">
      <c r="A436" s="71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</row>
    <row r="437" spans="1:26" ht="12" customHeight="1" x14ac:dyDescent="0.25">
      <c r="A437" s="71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</row>
    <row r="438" spans="1:26" ht="12" customHeight="1" x14ac:dyDescent="0.25">
      <c r="A438" s="71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</row>
    <row r="439" spans="1:26" ht="12" customHeight="1" x14ac:dyDescent="0.25">
      <c r="A439" s="71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</row>
    <row r="440" spans="1:26" ht="12" customHeight="1" x14ac:dyDescent="0.25">
      <c r="A440" s="71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</row>
    <row r="441" spans="1:26" ht="12" customHeight="1" x14ac:dyDescent="0.25">
      <c r="A441" s="71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</row>
    <row r="442" spans="1:26" ht="12" customHeight="1" x14ac:dyDescent="0.25">
      <c r="A442" s="71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</row>
    <row r="443" spans="1:26" ht="12" customHeight="1" x14ac:dyDescent="0.25">
      <c r="A443" s="71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</row>
    <row r="444" spans="1:26" ht="12" customHeight="1" x14ac:dyDescent="0.25">
      <c r="A444" s="71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</row>
    <row r="445" spans="1:26" ht="12" customHeight="1" x14ac:dyDescent="0.25">
      <c r="A445" s="71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</row>
    <row r="446" spans="1:26" ht="12" customHeight="1" x14ac:dyDescent="0.25">
      <c r="A446" s="71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</row>
    <row r="447" spans="1:26" ht="12" customHeight="1" x14ac:dyDescent="0.25">
      <c r="A447" s="71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</row>
    <row r="448" spans="1:26" ht="12" customHeight="1" x14ac:dyDescent="0.25">
      <c r="A448" s="71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</row>
    <row r="449" spans="1:26" ht="12" customHeight="1" x14ac:dyDescent="0.25">
      <c r="A449" s="71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</row>
    <row r="450" spans="1:26" ht="12" customHeight="1" x14ac:dyDescent="0.25">
      <c r="A450" s="71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</row>
    <row r="451" spans="1:26" ht="12" customHeight="1" x14ac:dyDescent="0.25">
      <c r="A451" s="71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</row>
    <row r="452" spans="1:26" ht="12" customHeight="1" x14ac:dyDescent="0.25">
      <c r="A452" s="71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</row>
    <row r="453" spans="1:26" ht="12" customHeight="1" x14ac:dyDescent="0.25">
      <c r="A453" s="71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</row>
    <row r="454" spans="1:26" ht="12" customHeight="1" x14ac:dyDescent="0.25">
      <c r="A454" s="71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</row>
    <row r="455" spans="1:26" ht="12" customHeight="1" x14ac:dyDescent="0.25">
      <c r="A455" s="71"/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</row>
    <row r="456" spans="1:26" ht="12" customHeight="1" x14ac:dyDescent="0.25">
      <c r="A456" s="71"/>
      <c r="B456" s="71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</row>
    <row r="457" spans="1:26" ht="12" customHeight="1" x14ac:dyDescent="0.25">
      <c r="A457" s="71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</row>
    <row r="458" spans="1:26" ht="12" customHeight="1" x14ac:dyDescent="0.25">
      <c r="A458" s="71"/>
      <c r="B458" s="71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</row>
    <row r="459" spans="1:26" ht="12" customHeight="1" x14ac:dyDescent="0.25">
      <c r="A459" s="71"/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</row>
    <row r="460" spans="1:26" ht="12" customHeight="1" x14ac:dyDescent="0.25">
      <c r="A460" s="71"/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</row>
    <row r="461" spans="1:26" ht="12" customHeight="1" x14ac:dyDescent="0.25">
      <c r="A461" s="71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</row>
    <row r="462" spans="1:26" ht="12" customHeight="1" x14ac:dyDescent="0.25">
      <c r="A462" s="71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</row>
    <row r="463" spans="1:26" ht="12" customHeight="1" x14ac:dyDescent="0.25">
      <c r="A463" s="71"/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</row>
    <row r="464" spans="1:26" ht="12" customHeight="1" x14ac:dyDescent="0.25">
      <c r="A464" s="71"/>
      <c r="B464" s="71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</row>
    <row r="465" spans="1:26" ht="12" customHeight="1" x14ac:dyDescent="0.25">
      <c r="A465" s="71"/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</row>
    <row r="466" spans="1:26" ht="12" customHeight="1" x14ac:dyDescent="0.25">
      <c r="A466" s="71"/>
      <c r="B466" s="71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</row>
    <row r="467" spans="1:26" ht="12" customHeight="1" x14ac:dyDescent="0.25">
      <c r="A467" s="71"/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</row>
    <row r="468" spans="1:26" ht="12" customHeight="1" x14ac:dyDescent="0.25">
      <c r="A468" s="71"/>
      <c r="B468" s="71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</row>
    <row r="469" spans="1:26" ht="12" customHeight="1" x14ac:dyDescent="0.25">
      <c r="A469" s="71"/>
      <c r="B469" s="71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</row>
    <row r="470" spans="1:26" ht="12" customHeight="1" x14ac:dyDescent="0.25">
      <c r="A470" s="71"/>
      <c r="B470" s="71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</row>
    <row r="471" spans="1:26" ht="12" customHeight="1" x14ac:dyDescent="0.25">
      <c r="A471" s="71"/>
      <c r="B471" s="71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</row>
    <row r="472" spans="1:26" ht="12" customHeight="1" x14ac:dyDescent="0.25">
      <c r="A472" s="71"/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</row>
    <row r="473" spans="1:26" ht="12" customHeight="1" x14ac:dyDescent="0.25">
      <c r="A473" s="71"/>
      <c r="B473" s="71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</row>
    <row r="474" spans="1:26" ht="12" customHeight="1" x14ac:dyDescent="0.25">
      <c r="A474" s="71"/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</row>
    <row r="475" spans="1:26" ht="12" customHeight="1" x14ac:dyDescent="0.25">
      <c r="A475" s="71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</row>
    <row r="476" spans="1:26" ht="12" customHeight="1" x14ac:dyDescent="0.25">
      <c r="A476" s="71"/>
      <c r="B476" s="71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</row>
    <row r="477" spans="1:26" ht="12" customHeight="1" x14ac:dyDescent="0.25">
      <c r="A477" s="71"/>
      <c r="B477" s="71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</row>
    <row r="478" spans="1:26" ht="12" customHeight="1" x14ac:dyDescent="0.25">
      <c r="A478" s="71"/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</row>
    <row r="479" spans="1:26" ht="12" customHeight="1" x14ac:dyDescent="0.25">
      <c r="A479" s="71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</row>
    <row r="480" spans="1:26" ht="12" customHeight="1" x14ac:dyDescent="0.25">
      <c r="A480" s="71"/>
      <c r="B480" s="71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</row>
    <row r="481" spans="1:26" ht="12" customHeight="1" x14ac:dyDescent="0.25">
      <c r="A481" s="71"/>
      <c r="B481" s="71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</row>
    <row r="482" spans="1:26" ht="12" customHeight="1" x14ac:dyDescent="0.25">
      <c r="A482" s="71"/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</row>
    <row r="483" spans="1:26" ht="12" customHeight="1" x14ac:dyDescent="0.25">
      <c r="A483" s="71"/>
      <c r="B483" s="71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</row>
    <row r="484" spans="1:26" ht="12" customHeight="1" x14ac:dyDescent="0.25">
      <c r="A484" s="71"/>
      <c r="B484" s="71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</row>
    <row r="485" spans="1:26" ht="12" customHeight="1" x14ac:dyDescent="0.25">
      <c r="A485" s="71"/>
      <c r="B485" s="71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</row>
    <row r="486" spans="1:26" ht="12" customHeight="1" x14ac:dyDescent="0.25">
      <c r="A486" s="71"/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</row>
    <row r="487" spans="1:26" ht="12" customHeight="1" x14ac:dyDescent="0.25">
      <c r="A487" s="71"/>
      <c r="B487" s="71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</row>
    <row r="488" spans="1:26" ht="12" customHeight="1" x14ac:dyDescent="0.25">
      <c r="A488" s="71"/>
      <c r="B488" s="71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</row>
    <row r="489" spans="1:26" ht="12" customHeight="1" x14ac:dyDescent="0.25">
      <c r="A489" s="71"/>
      <c r="B489" s="71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</row>
    <row r="490" spans="1:26" ht="12" customHeight="1" x14ac:dyDescent="0.25">
      <c r="A490" s="71"/>
      <c r="B490" s="71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</row>
    <row r="491" spans="1:26" ht="12" customHeight="1" x14ac:dyDescent="0.25">
      <c r="A491" s="71"/>
      <c r="B491" s="71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</row>
    <row r="492" spans="1:26" ht="12" customHeight="1" x14ac:dyDescent="0.25">
      <c r="A492" s="71"/>
      <c r="B492" s="71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</row>
    <row r="493" spans="1:26" ht="12" customHeight="1" x14ac:dyDescent="0.25">
      <c r="A493" s="71"/>
      <c r="B493" s="71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</row>
    <row r="494" spans="1:26" ht="12" customHeight="1" x14ac:dyDescent="0.25">
      <c r="A494" s="71"/>
      <c r="B494" s="71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</row>
    <row r="495" spans="1:26" ht="12" customHeight="1" x14ac:dyDescent="0.25">
      <c r="A495" s="71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</row>
    <row r="496" spans="1:26" ht="12" customHeight="1" x14ac:dyDescent="0.25">
      <c r="A496" s="71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</row>
    <row r="497" spans="1:26" ht="12" customHeight="1" x14ac:dyDescent="0.25">
      <c r="A497" s="71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</row>
    <row r="498" spans="1:26" ht="12" customHeight="1" x14ac:dyDescent="0.25">
      <c r="A498" s="71"/>
      <c r="B498" s="71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</row>
    <row r="499" spans="1:26" ht="12" customHeight="1" x14ac:dyDescent="0.25">
      <c r="A499" s="71"/>
      <c r="B499" s="71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</row>
    <row r="500" spans="1:26" ht="12" customHeight="1" x14ac:dyDescent="0.25">
      <c r="A500" s="71"/>
      <c r="B500" s="71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</row>
    <row r="501" spans="1:26" ht="12" customHeight="1" x14ac:dyDescent="0.25">
      <c r="A501" s="71"/>
      <c r="B501" s="71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</row>
    <row r="502" spans="1:26" ht="12" customHeight="1" x14ac:dyDescent="0.25">
      <c r="A502" s="71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</row>
    <row r="503" spans="1:26" ht="12" customHeight="1" x14ac:dyDescent="0.25">
      <c r="A503" s="71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</row>
    <row r="504" spans="1:26" ht="12" customHeight="1" x14ac:dyDescent="0.25">
      <c r="A504" s="71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</row>
    <row r="505" spans="1:26" ht="12" customHeight="1" x14ac:dyDescent="0.25">
      <c r="A505" s="71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</row>
    <row r="506" spans="1:26" ht="12" customHeight="1" x14ac:dyDescent="0.25">
      <c r="A506" s="71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</row>
    <row r="507" spans="1:26" ht="12" customHeight="1" x14ac:dyDescent="0.25">
      <c r="A507" s="71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</row>
    <row r="508" spans="1:26" ht="12" customHeight="1" x14ac:dyDescent="0.25">
      <c r="A508" s="71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</row>
    <row r="509" spans="1:26" ht="12" customHeight="1" x14ac:dyDescent="0.25">
      <c r="A509" s="71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</row>
    <row r="510" spans="1:26" ht="12" customHeight="1" x14ac:dyDescent="0.25">
      <c r="A510" s="71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</row>
    <row r="511" spans="1:26" ht="12" customHeight="1" x14ac:dyDescent="0.25">
      <c r="A511" s="71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</row>
    <row r="512" spans="1:26" ht="12" customHeight="1" x14ac:dyDescent="0.25">
      <c r="A512" s="71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</row>
    <row r="513" spans="1:26" ht="12" customHeight="1" x14ac:dyDescent="0.25">
      <c r="A513" s="71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</row>
    <row r="514" spans="1:26" ht="12" customHeight="1" x14ac:dyDescent="0.25">
      <c r="A514" s="71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</row>
    <row r="515" spans="1:26" ht="12" customHeight="1" x14ac:dyDescent="0.25">
      <c r="A515" s="71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</row>
    <row r="516" spans="1:26" ht="12" customHeight="1" x14ac:dyDescent="0.25">
      <c r="A516" s="71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</row>
    <row r="517" spans="1:26" ht="12" customHeight="1" x14ac:dyDescent="0.25">
      <c r="A517" s="71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</row>
    <row r="518" spans="1:26" ht="12" customHeight="1" x14ac:dyDescent="0.25">
      <c r="A518" s="71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</row>
    <row r="519" spans="1:26" ht="12" customHeight="1" x14ac:dyDescent="0.25">
      <c r="A519" s="71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</row>
    <row r="520" spans="1:26" ht="12" customHeight="1" x14ac:dyDescent="0.25">
      <c r="A520" s="71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</row>
    <row r="521" spans="1:26" ht="12" customHeight="1" x14ac:dyDescent="0.25">
      <c r="A521" s="71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</row>
    <row r="522" spans="1:26" ht="12" customHeight="1" x14ac:dyDescent="0.25">
      <c r="A522" s="71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</row>
    <row r="523" spans="1:26" ht="12" customHeight="1" x14ac:dyDescent="0.25">
      <c r="A523" s="71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</row>
    <row r="524" spans="1:26" ht="12" customHeight="1" x14ac:dyDescent="0.25">
      <c r="A524" s="71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</row>
    <row r="525" spans="1:26" ht="12" customHeight="1" x14ac:dyDescent="0.25">
      <c r="A525" s="71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</row>
    <row r="526" spans="1:26" ht="12" customHeight="1" x14ac:dyDescent="0.25">
      <c r="A526" s="71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</row>
    <row r="527" spans="1:26" ht="12" customHeight="1" x14ac:dyDescent="0.25">
      <c r="A527" s="71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</row>
    <row r="528" spans="1:26" ht="12" customHeight="1" x14ac:dyDescent="0.25">
      <c r="A528" s="71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</row>
    <row r="529" spans="1:26" ht="12" customHeight="1" x14ac:dyDescent="0.25">
      <c r="A529" s="71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</row>
    <row r="530" spans="1:26" ht="12" customHeight="1" x14ac:dyDescent="0.25">
      <c r="A530" s="71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</row>
    <row r="531" spans="1:26" ht="12" customHeight="1" x14ac:dyDescent="0.25">
      <c r="A531" s="71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</row>
    <row r="532" spans="1:26" ht="12" customHeight="1" x14ac:dyDescent="0.25">
      <c r="A532" s="71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</row>
    <row r="533" spans="1:26" ht="12" customHeight="1" x14ac:dyDescent="0.25">
      <c r="A533" s="71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</row>
    <row r="534" spans="1:26" ht="12" customHeight="1" x14ac:dyDescent="0.25">
      <c r="A534" s="71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</row>
    <row r="535" spans="1:26" ht="12" customHeight="1" x14ac:dyDescent="0.25">
      <c r="A535" s="71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</row>
    <row r="536" spans="1:26" ht="12" customHeight="1" x14ac:dyDescent="0.25">
      <c r="A536" s="71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</row>
    <row r="537" spans="1:26" ht="12" customHeight="1" x14ac:dyDescent="0.25">
      <c r="A537" s="71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</row>
    <row r="538" spans="1:26" ht="12" customHeight="1" x14ac:dyDescent="0.25">
      <c r="A538" s="71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</row>
    <row r="539" spans="1:26" ht="12" customHeight="1" x14ac:dyDescent="0.25">
      <c r="A539" s="71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</row>
    <row r="540" spans="1:26" ht="12" customHeight="1" x14ac:dyDescent="0.25">
      <c r="A540" s="71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</row>
    <row r="541" spans="1:26" ht="12" customHeight="1" x14ac:dyDescent="0.25">
      <c r="A541" s="71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</row>
    <row r="542" spans="1:26" ht="12" customHeight="1" x14ac:dyDescent="0.25">
      <c r="A542" s="71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</row>
    <row r="543" spans="1:26" ht="12" customHeight="1" x14ac:dyDescent="0.25">
      <c r="A543" s="71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</row>
    <row r="544" spans="1:26" ht="12" customHeight="1" x14ac:dyDescent="0.25">
      <c r="A544" s="71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</row>
    <row r="545" spans="1:26" ht="12" customHeight="1" x14ac:dyDescent="0.25">
      <c r="A545" s="71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</row>
    <row r="546" spans="1:26" ht="12" customHeight="1" x14ac:dyDescent="0.25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</row>
    <row r="547" spans="1:26" ht="12" customHeight="1" x14ac:dyDescent="0.25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</row>
    <row r="548" spans="1:26" ht="12" customHeight="1" x14ac:dyDescent="0.25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</row>
    <row r="549" spans="1:26" ht="12" customHeight="1" x14ac:dyDescent="0.25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</row>
    <row r="550" spans="1:26" ht="12" customHeight="1" x14ac:dyDescent="0.25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</row>
    <row r="551" spans="1:26" ht="12" customHeight="1" x14ac:dyDescent="0.25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</row>
    <row r="552" spans="1:26" ht="12" customHeight="1" x14ac:dyDescent="0.25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</row>
    <row r="553" spans="1:26" ht="12" customHeight="1" x14ac:dyDescent="0.25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</row>
    <row r="554" spans="1:26" ht="12" customHeight="1" x14ac:dyDescent="0.25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</row>
    <row r="555" spans="1:26" ht="12" customHeight="1" x14ac:dyDescent="0.25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</row>
    <row r="556" spans="1:26" ht="12" customHeight="1" x14ac:dyDescent="0.25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</row>
    <row r="557" spans="1:26" ht="12" customHeight="1" x14ac:dyDescent="0.25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</row>
    <row r="558" spans="1:26" ht="12" customHeight="1" x14ac:dyDescent="0.25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</row>
    <row r="559" spans="1:26" ht="12" customHeight="1" x14ac:dyDescent="0.25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</row>
    <row r="560" spans="1:26" ht="12" customHeight="1" x14ac:dyDescent="0.25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</row>
    <row r="561" spans="1:26" ht="12" customHeight="1" x14ac:dyDescent="0.25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</row>
    <row r="562" spans="1:26" ht="12" customHeight="1" x14ac:dyDescent="0.25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</row>
    <row r="563" spans="1:26" ht="12" customHeight="1" x14ac:dyDescent="0.25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</row>
    <row r="564" spans="1:26" ht="12" customHeight="1" x14ac:dyDescent="0.25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</row>
    <row r="565" spans="1:26" ht="12" customHeight="1" x14ac:dyDescent="0.25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</row>
    <row r="566" spans="1:26" ht="12" customHeight="1" x14ac:dyDescent="0.25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</row>
    <row r="567" spans="1:26" ht="12" customHeight="1" x14ac:dyDescent="0.25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</row>
    <row r="568" spans="1:26" ht="12" customHeight="1" x14ac:dyDescent="0.25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</row>
    <row r="569" spans="1:26" ht="12" customHeight="1" x14ac:dyDescent="0.25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</row>
    <row r="570" spans="1:26" ht="12" customHeight="1" x14ac:dyDescent="0.25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</row>
    <row r="571" spans="1:26" ht="12" customHeight="1" x14ac:dyDescent="0.25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</row>
    <row r="572" spans="1:26" ht="12" customHeight="1" x14ac:dyDescent="0.25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</row>
    <row r="573" spans="1:26" ht="12" customHeight="1" x14ac:dyDescent="0.25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</row>
    <row r="574" spans="1:26" ht="12" customHeight="1" x14ac:dyDescent="0.25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</row>
    <row r="575" spans="1:26" ht="12" customHeight="1" x14ac:dyDescent="0.25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</row>
    <row r="576" spans="1:26" ht="12" customHeight="1" x14ac:dyDescent="0.25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</row>
    <row r="577" spans="1:26" ht="12" customHeight="1" x14ac:dyDescent="0.25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</row>
    <row r="578" spans="1:26" ht="12" customHeight="1" x14ac:dyDescent="0.25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</row>
    <row r="579" spans="1:26" ht="12" customHeight="1" x14ac:dyDescent="0.25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</row>
    <row r="580" spans="1:26" ht="12" customHeight="1" x14ac:dyDescent="0.25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</row>
    <row r="581" spans="1:26" ht="12" customHeight="1" x14ac:dyDescent="0.25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</row>
    <row r="582" spans="1:26" ht="12" customHeight="1" x14ac:dyDescent="0.25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</row>
    <row r="583" spans="1:26" ht="12" customHeight="1" x14ac:dyDescent="0.25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</row>
    <row r="584" spans="1:26" ht="12" customHeight="1" x14ac:dyDescent="0.25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</row>
    <row r="585" spans="1:26" ht="12" customHeight="1" x14ac:dyDescent="0.25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</row>
    <row r="586" spans="1:26" ht="12" customHeight="1" x14ac:dyDescent="0.25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</row>
    <row r="587" spans="1:26" ht="12" customHeight="1" x14ac:dyDescent="0.25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</row>
    <row r="588" spans="1:26" ht="12" customHeight="1" x14ac:dyDescent="0.25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</row>
    <row r="589" spans="1:26" ht="12" customHeight="1" x14ac:dyDescent="0.25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</row>
    <row r="590" spans="1:26" ht="12" customHeight="1" x14ac:dyDescent="0.25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</row>
    <row r="591" spans="1:26" ht="12" customHeight="1" x14ac:dyDescent="0.25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</row>
    <row r="592" spans="1:26" ht="12" customHeight="1" x14ac:dyDescent="0.25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</row>
    <row r="593" spans="1:26" ht="12" customHeight="1" x14ac:dyDescent="0.25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</row>
    <row r="594" spans="1:26" ht="12" customHeight="1" x14ac:dyDescent="0.25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</row>
    <row r="595" spans="1:26" ht="12" customHeight="1" x14ac:dyDescent="0.25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</row>
    <row r="596" spans="1:26" ht="12" customHeight="1" x14ac:dyDescent="0.25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</row>
    <row r="597" spans="1:26" ht="12" customHeight="1" x14ac:dyDescent="0.25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</row>
    <row r="598" spans="1:26" ht="12" customHeight="1" x14ac:dyDescent="0.25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</row>
    <row r="599" spans="1:26" ht="12" customHeight="1" x14ac:dyDescent="0.25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</row>
    <row r="600" spans="1:26" ht="12" customHeight="1" x14ac:dyDescent="0.25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</row>
    <row r="601" spans="1:26" ht="12" customHeight="1" x14ac:dyDescent="0.25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</row>
    <row r="602" spans="1:26" ht="12" customHeight="1" x14ac:dyDescent="0.25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</row>
    <row r="603" spans="1:26" ht="12" customHeight="1" x14ac:dyDescent="0.25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</row>
    <row r="604" spans="1:26" ht="12" customHeight="1" x14ac:dyDescent="0.25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</row>
    <row r="605" spans="1:26" ht="12" customHeight="1" x14ac:dyDescent="0.25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</row>
    <row r="606" spans="1:26" ht="12" customHeight="1" x14ac:dyDescent="0.25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</row>
    <row r="607" spans="1:26" ht="12" customHeight="1" x14ac:dyDescent="0.25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</row>
    <row r="608" spans="1:26" ht="12" customHeight="1" x14ac:dyDescent="0.25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</row>
    <row r="609" spans="1:26" ht="12" customHeight="1" x14ac:dyDescent="0.25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</row>
    <row r="610" spans="1:26" ht="12" customHeight="1" x14ac:dyDescent="0.25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</row>
    <row r="611" spans="1:26" ht="12" customHeight="1" x14ac:dyDescent="0.25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</row>
    <row r="612" spans="1:26" ht="12" customHeight="1" x14ac:dyDescent="0.25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</row>
    <row r="613" spans="1:26" ht="12" customHeight="1" x14ac:dyDescent="0.25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</row>
    <row r="614" spans="1:26" ht="12" customHeight="1" x14ac:dyDescent="0.25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</row>
    <row r="615" spans="1:26" ht="12" customHeight="1" x14ac:dyDescent="0.25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</row>
    <row r="616" spans="1:26" ht="12" customHeight="1" x14ac:dyDescent="0.25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</row>
    <row r="617" spans="1:26" ht="12" customHeight="1" x14ac:dyDescent="0.25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</row>
    <row r="618" spans="1:26" ht="12" customHeight="1" x14ac:dyDescent="0.25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</row>
    <row r="619" spans="1:26" ht="12" customHeight="1" x14ac:dyDescent="0.25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</row>
    <row r="620" spans="1:26" ht="12" customHeight="1" x14ac:dyDescent="0.25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</row>
    <row r="621" spans="1:26" ht="12" customHeight="1" x14ac:dyDescent="0.25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</row>
    <row r="622" spans="1:26" ht="12" customHeight="1" x14ac:dyDescent="0.25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</row>
    <row r="623" spans="1:26" ht="12" customHeight="1" x14ac:dyDescent="0.25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</row>
    <row r="624" spans="1:26" ht="12" customHeight="1" x14ac:dyDescent="0.25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</row>
    <row r="625" spans="1:26" ht="12" customHeight="1" x14ac:dyDescent="0.25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</row>
    <row r="626" spans="1:26" ht="12" customHeight="1" x14ac:dyDescent="0.25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</row>
    <row r="627" spans="1:26" ht="12" customHeight="1" x14ac:dyDescent="0.25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</row>
    <row r="628" spans="1:26" ht="12" customHeight="1" x14ac:dyDescent="0.25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</row>
    <row r="629" spans="1:26" ht="12" customHeight="1" x14ac:dyDescent="0.25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</row>
    <row r="630" spans="1:26" ht="12" customHeight="1" x14ac:dyDescent="0.25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</row>
    <row r="631" spans="1:26" ht="12" customHeight="1" x14ac:dyDescent="0.25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</row>
    <row r="632" spans="1:26" ht="12" customHeight="1" x14ac:dyDescent="0.25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</row>
    <row r="633" spans="1:26" ht="12" customHeight="1" x14ac:dyDescent="0.25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</row>
    <row r="634" spans="1:26" ht="12" customHeight="1" x14ac:dyDescent="0.25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</row>
    <row r="635" spans="1:26" ht="12" customHeight="1" x14ac:dyDescent="0.25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</row>
    <row r="636" spans="1:26" ht="12" customHeight="1" x14ac:dyDescent="0.25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</row>
    <row r="637" spans="1:26" ht="12" customHeight="1" x14ac:dyDescent="0.25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</row>
    <row r="638" spans="1:26" ht="12" customHeight="1" x14ac:dyDescent="0.25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</row>
    <row r="639" spans="1:26" ht="12" customHeight="1" x14ac:dyDescent="0.25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</row>
    <row r="640" spans="1:26" ht="12" customHeight="1" x14ac:dyDescent="0.25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</row>
    <row r="641" spans="1:26" ht="12" customHeight="1" x14ac:dyDescent="0.25">
      <c r="A641" s="71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</row>
    <row r="642" spans="1:26" ht="12" customHeight="1" x14ac:dyDescent="0.25">
      <c r="A642" s="71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</row>
    <row r="643" spans="1:26" ht="12" customHeight="1" x14ac:dyDescent="0.25">
      <c r="A643" s="71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</row>
    <row r="644" spans="1:26" ht="12" customHeight="1" x14ac:dyDescent="0.25">
      <c r="A644" s="71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</row>
    <row r="645" spans="1:26" ht="12" customHeight="1" x14ac:dyDescent="0.25">
      <c r="A645" s="71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</row>
    <row r="646" spans="1:26" ht="12" customHeight="1" x14ac:dyDescent="0.25">
      <c r="A646" s="71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</row>
    <row r="647" spans="1:26" ht="12" customHeight="1" x14ac:dyDescent="0.25">
      <c r="A647" s="71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</row>
    <row r="648" spans="1:26" ht="12" customHeight="1" x14ac:dyDescent="0.25">
      <c r="A648" s="71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</row>
    <row r="649" spans="1:26" ht="12" customHeight="1" x14ac:dyDescent="0.25">
      <c r="A649" s="71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</row>
    <row r="650" spans="1:26" ht="12" customHeight="1" x14ac:dyDescent="0.25">
      <c r="A650" s="71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</row>
    <row r="651" spans="1:26" ht="12" customHeight="1" x14ac:dyDescent="0.25">
      <c r="A651" s="71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</row>
    <row r="652" spans="1:26" ht="12" customHeight="1" x14ac:dyDescent="0.25">
      <c r="A652" s="71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</row>
    <row r="653" spans="1:26" ht="12" customHeight="1" x14ac:dyDescent="0.25">
      <c r="A653" s="71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</row>
    <row r="654" spans="1:26" ht="12" customHeight="1" x14ac:dyDescent="0.25">
      <c r="A654" s="71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</row>
    <row r="655" spans="1:26" ht="12" customHeight="1" x14ac:dyDescent="0.25">
      <c r="A655" s="71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</row>
    <row r="656" spans="1:26" ht="12" customHeight="1" x14ac:dyDescent="0.25">
      <c r="A656" s="71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</row>
    <row r="657" spans="1:26" ht="12" customHeight="1" x14ac:dyDescent="0.25">
      <c r="A657" s="71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</row>
    <row r="658" spans="1:26" ht="12" customHeight="1" x14ac:dyDescent="0.25">
      <c r="A658" s="71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</row>
    <row r="659" spans="1:26" ht="12" customHeight="1" x14ac:dyDescent="0.25">
      <c r="A659" s="71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</row>
    <row r="660" spans="1:26" ht="12" customHeight="1" x14ac:dyDescent="0.25">
      <c r="A660" s="71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</row>
    <row r="661" spans="1:26" ht="12" customHeight="1" x14ac:dyDescent="0.25">
      <c r="A661" s="71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</row>
    <row r="662" spans="1:26" ht="12" customHeight="1" x14ac:dyDescent="0.25">
      <c r="A662" s="71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</row>
    <row r="663" spans="1:26" ht="12" customHeight="1" x14ac:dyDescent="0.25">
      <c r="A663" s="71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</row>
    <row r="664" spans="1:26" ht="12" customHeight="1" x14ac:dyDescent="0.25">
      <c r="A664" s="71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</row>
    <row r="665" spans="1:26" ht="12" customHeight="1" x14ac:dyDescent="0.25">
      <c r="A665" s="71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</row>
    <row r="666" spans="1:26" ht="12" customHeight="1" x14ac:dyDescent="0.25">
      <c r="A666" s="71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</row>
    <row r="667" spans="1:26" ht="12" customHeight="1" x14ac:dyDescent="0.25">
      <c r="A667" s="71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</row>
    <row r="668" spans="1:26" ht="12" customHeight="1" x14ac:dyDescent="0.25">
      <c r="A668" s="71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</row>
    <row r="669" spans="1:26" ht="12" customHeight="1" x14ac:dyDescent="0.25">
      <c r="A669" s="71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</row>
    <row r="670" spans="1:26" ht="12" customHeight="1" x14ac:dyDescent="0.25">
      <c r="A670" s="71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</row>
    <row r="671" spans="1:26" ht="12" customHeight="1" x14ac:dyDescent="0.25">
      <c r="A671" s="71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</row>
    <row r="672" spans="1:26" ht="12" customHeight="1" x14ac:dyDescent="0.25">
      <c r="A672" s="71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</row>
    <row r="673" spans="1:26" ht="12" customHeight="1" x14ac:dyDescent="0.25">
      <c r="A673" s="71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</row>
    <row r="674" spans="1:26" ht="12" customHeight="1" x14ac:dyDescent="0.25">
      <c r="A674" s="71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</row>
    <row r="675" spans="1:26" ht="12" customHeight="1" x14ac:dyDescent="0.25">
      <c r="A675" s="71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</row>
    <row r="676" spans="1:26" ht="12" customHeight="1" x14ac:dyDescent="0.25">
      <c r="A676" s="71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</row>
    <row r="677" spans="1:26" ht="12" customHeight="1" x14ac:dyDescent="0.25">
      <c r="A677" s="71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</row>
    <row r="678" spans="1:26" ht="12" customHeight="1" x14ac:dyDescent="0.25">
      <c r="A678" s="71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</row>
    <row r="679" spans="1:26" ht="12" customHeight="1" x14ac:dyDescent="0.25">
      <c r="A679" s="71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</row>
    <row r="680" spans="1:26" ht="12" customHeight="1" x14ac:dyDescent="0.25">
      <c r="A680" s="71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</row>
    <row r="681" spans="1:26" ht="12" customHeight="1" x14ac:dyDescent="0.25">
      <c r="A681" s="71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</row>
    <row r="682" spans="1:26" ht="12" customHeight="1" x14ac:dyDescent="0.25">
      <c r="A682" s="71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</row>
    <row r="683" spans="1:26" ht="12" customHeight="1" x14ac:dyDescent="0.25">
      <c r="A683" s="71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</row>
    <row r="684" spans="1:26" ht="12" customHeight="1" x14ac:dyDescent="0.25">
      <c r="A684" s="71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</row>
    <row r="685" spans="1:26" ht="12" customHeight="1" x14ac:dyDescent="0.25">
      <c r="A685" s="71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</row>
    <row r="686" spans="1:26" ht="12" customHeight="1" x14ac:dyDescent="0.25">
      <c r="A686" s="71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</row>
    <row r="687" spans="1:26" ht="12" customHeight="1" x14ac:dyDescent="0.25">
      <c r="A687" s="71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</row>
    <row r="688" spans="1:26" ht="12" customHeight="1" x14ac:dyDescent="0.25">
      <c r="A688" s="71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</row>
    <row r="689" spans="1:26" ht="12" customHeight="1" x14ac:dyDescent="0.25">
      <c r="A689" s="71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</row>
    <row r="690" spans="1:26" ht="12" customHeight="1" x14ac:dyDescent="0.25">
      <c r="A690" s="71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</row>
    <row r="691" spans="1:26" ht="12" customHeight="1" x14ac:dyDescent="0.25">
      <c r="A691" s="71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</row>
    <row r="692" spans="1:26" ht="12" customHeight="1" x14ac:dyDescent="0.25">
      <c r="A692" s="71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</row>
    <row r="693" spans="1:26" ht="12" customHeight="1" x14ac:dyDescent="0.25">
      <c r="A693" s="71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</row>
    <row r="694" spans="1:26" ht="12" customHeight="1" x14ac:dyDescent="0.25">
      <c r="A694" s="71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</row>
    <row r="695" spans="1:26" ht="12" customHeight="1" x14ac:dyDescent="0.25">
      <c r="A695" s="71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</row>
    <row r="696" spans="1:26" ht="12" customHeight="1" x14ac:dyDescent="0.25">
      <c r="A696" s="71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</row>
    <row r="697" spans="1:26" ht="12" customHeight="1" x14ac:dyDescent="0.25">
      <c r="A697" s="71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</row>
    <row r="698" spans="1:26" ht="12" customHeight="1" x14ac:dyDescent="0.25">
      <c r="A698" s="71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</row>
    <row r="699" spans="1:26" ht="12" customHeight="1" x14ac:dyDescent="0.25">
      <c r="A699" s="71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</row>
    <row r="700" spans="1:26" ht="12" customHeight="1" x14ac:dyDescent="0.25">
      <c r="A700" s="71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</row>
    <row r="701" spans="1:26" ht="12" customHeight="1" x14ac:dyDescent="0.25">
      <c r="A701" s="71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</row>
    <row r="702" spans="1:26" ht="12" customHeight="1" x14ac:dyDescent="0.25">
      <c r="A702" s="71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</row>
    <row r="703" spans="1:26" ht="12" customHeight="1" x14ac:dyDescent="0.25">
      <c r="A703" s="71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</row>
    <row r="704" spans="1:26" ht="12" customHeight="1" x14ac:dyDescent="0.25">
      <c r="A704" s="71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</row>
    <row r="705" spans="1:26" ht="12" customHeight="1" x14ac:dyDescent="0.25">
      <c r="A705" s="71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</row>
    <row r="706" spans="1:26" ht="12" customHeight="1" x14ac:dyDescent="0.25">
      <c r="A706" s="71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</row>
    <row r="707" spans="1:26" ht="12" customHeight="1" x14ac:dyDescent="0.25">
      <c r="A707" s="71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</row>
    <row r="708" spans="1:26" ht="12" customHeight="1" x14ac:dyDescent="0.25">
      <c r="A708" s="71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</row>
    <row r="709" spans="1:26" ht="12" customHeight="1" x14ac:dyDescent="0.25">
      <c r="A709" s="71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</row>
    <row r="710" spans="1:26" ht="12" customHeight="1" x14ac:dyDescent="0.25">
      <c r="A710" s="71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</row>
    <row r="711" spans="1:26" ht="12" customHeight="1" x14ac:dyDescent="0.25">
      <c r="A711" s="71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</row>
    <row r="712" spans="1:26" ht="12" customHeight="1" x14ac:dyDescent="0.25">
      <c r="A712" s="71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</row>
    <row r="713" spans="1:26" ht="12" customHeight="1" x14ac:dyDescent="0.25">
      <c r="A713" s="71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</row>
    <row r="714" spans="1:26" ht="12" customHeight="1" x14ac:dyDescent="0.25">
      <c r="A714" s="71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</row>
    <row r="715" spans="1:26" ht="12" customHeight="1" x14ac:dyDescent="0.25">
      <c r="A715" s="71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</row>
    <row r="716" spans="1:26" ht="12" customHeight="1" x14ac:dyDescent="0.25">
      <c r="A716" s="71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</row>
    <row r="717" spans="1:26" ht="12" customHeight="1" x14ac:dyDescent="0.25">
      <c r="A717" s="71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</row>
    <row r="718" spans="1:26" ht="12" customHeight="1" x14ac:dyDescent="0.25">
      <c r="A718" s="71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</row>
    <row r="719" spans="1:26" ht="12" customHeight="1" x14ac:dyDescent="0.25">
      <c r="A719" s="71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</row>
    <row r="720" spans="1:26" ht="12" customHeight="1" x14ac:dyDescent="0.25">
      <c r="A720" s="71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</row>
    <row r="721" spans="1:26" ht="12" customHeight="1" x14ac:dyDescent="0.25">
      <c r="A721" s="71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</row>
    <row r="722" spans="1:26" ht="12" customHeight="1" x14ac:dyDescent="0.25">
      <c r="A722" s="71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</row>
    <row r="723" spans="1:26" ht="12" customHeight="1" x14ac:dyDescent="0.25">
      <c r="A723" s="71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</row>
    <row r="724" spans="1:26" ht="12" customHeight="1" x14ac:dyDescent="0.25">
      <c r="A724" s="71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</row>
    <row r="725" spans="1:26" ht="12" customHeight="1" x14ac:dyDescent="0.25">
      <c r="A725" s="71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</row>
    <row r="726" spans="1:26" ht="12" customHeight="1" x14ac:dyDescent="0.25">
      <c r="A726" s="71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</row>
    <row r="727" spans="1:26" ht="12" customHeight="1" x14ac:dyDescent="0.25">
      <c r="A727" s="71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</row>
    <row r="728" spans="1:26" ht="12" customHeight="1" x14ac:dyDescent="0.25">
      <c r="A728" s="71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</row>
    <row r="729" spans="1:26" ht="12" customHeight="1" x14ac:dyDescent="0.25">
      <c r="A729" s="71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</row>
    <row r="730" spans="1:26" ht="12" customHeight="1" x14ac:dyDescent="0.25">
      <c r="A730" s="71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</row>
    <row r="731" spans="1:26" ht="12" customHeight="1" x14ac:dyDescent="0.25">
      <c r="A731" s="71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</row>
    <row r="732" spans="1:26" ht="12" customHeight="1" x14ac:dyDescent="0.25">
      <c r="A732" s="71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</row>
    <row r="733" spans="1:26" ht="12" customHeight="1" x14ac:dyDescent="0.25">
      <c r="A733" s="71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</row>
    <row r="734" spans="1:26" ht="12" customHeight="1" x14ac:dyDescent="0.25">
      <c r="A734" s="71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</row>
    <row r="735" spans="1:26" ht="12" customHeight="1" x14ac:dyDescent="0.25">
      <c r="A735" s="71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</row>
    <row r="736" spans="1:26" ht="12" customHeight="1" x14ac:dyDescent="0.25">
      <c r="A736" s="71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</row>
    <row r="737" spans="1:26" ht="12" customHeight="1" x14ac:dyDescent="0.25">
      <c r="A737" s="71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</row>
    <row r="738" spans="1:26" ht="12" customHeight="1" x14ac:dyDescent="0.25">
      <c r="A738" s="71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</row>
    <row r="739" spans="1:26" ht="12" customHeight="1" x14ac:dyDescent="0.25">
      <c r="A739" s="71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</row>
    <row r="740" spans="1:26" ht="12" customHeight="1" x14ac:dyDescent="0.25">
      <c r="A740" s="71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</row>
    <row r="741" spans="1:26" ht="12" customHeight="1" x14ac:dyDescent="0.25">
      <c r="A741" s="71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</row>
    <row r="742" spans="1:26" ht="12" customHeight="1" x14ac:dyDescent="0.25">
      <c r="A742" s="71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</row>
    <row r="743" spans="1:26" ht="12" customHeight="1" x14ac:dyDescent="0.25">
      <c r="A743" s="71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</row>
    <row r="744" spans="1:26" ht="12" customHeight="1" x14ac:dyDescent="0.25">
      <c r="A744" s="71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</row>
    <row r="745" spans="1:26" ht="12" customHeight="1" x14ac:dyDescent="0.25">
      <c r="A745" s="71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</row>
    <row r="746" spans="1:26" ht="12" customHeight="1" x14ac:dyDescent="0.25">
      <c r="A746" s="71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</row>
    <row r="747" spans="1:26" ht="12" customHeight="1" x14ac:dyDescent="0.25">
      <c r="A747" s="71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</row>
    <row r="748" spans="1:26" ht="12" customHeight="1" x14ac:dyDescent="0.25">
      <c r="A748" s="71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</row>
    <row r="749" spans="1:26" ht="12" customHeight="1" x14ac:dyDescent="0.25">
      <c r="A749" s="71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</row>
    <row r="750" spans="1:26" ht="12" customHeight="1" x14ac:dyDescent="0.25">
      <c r="A750" s="71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</row>
    <row r="751" spans="1:26" ht="12" customHeight="1" x14ac:dyDescent="0.25">
      <c r="A751" s="71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</row>
    <row r="752" spans="1:26" ht="12" customHeight="1" x14ac:dyDescent="0.25">
      <c r="A752" s="71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</row>
    <row r="753" spans="1:26" ht="12" customHeight="1" x14ac:dyDescent="0.25">
      <c r="A753" s="71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</row>
    <row r="754" spans="1:26" ht="12" customHeight="1" x14ac:dyDescent="0.25">
      <c r="A754" s="71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</row>
    <row r="755" spans="1:26" ht="12" customHeight="1" x14ac:dyDescent="0.25">
      <c r="A755" s="71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</row>
    <row r="756" spans="1:26" ht="12" customHeight="1" x14ac:dyDescent="0.25">
      <c r="A756" s="71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</row>
    <row r="757" spans="1:26" ht="12" customHeight="1" x14ac:dyDescent="0.25">
      <c r="A757" s="71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</row>
    <row r="758" spans="1:26" ht="12" customHeight="1" x14ac:dyDescent="0.25">
      <c r="A758" s="71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</row>
    <row r="759" spans="1:26" ht="12" customHeight="1" x14ac:dyDescent="0.25">
      <c r="A759" s="71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</row>
    <row r="760" spans="1:26" ht="12" customHeight="1" x14ac:dyDescent="0.25">
      <c r="A760" s="71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</row>
    <row r="761" spans="1:26" ht="12" customHeight="1" x14ac:dyDescent="0.25">
      <c r="A761" s="71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</row>
    <row r="762" spans="1:26" ht="12" customHeight="1" x14ac:dyDescent="0.25">
      <c r="A762" s="71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</row>
    <row r="763" spans="1:26" ht="12" customHeight="1" x14ac:dyDescent="0.25">
      <c r="A763" s="71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</row>
    <row r="764" spans="1:26" ht="12" customHeight="1" x14ac:dyDescent="0.25">
      <c r="A764" s="71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</row>
    <row r="765" spans="1:26" ht="12" customHeight="1" x14ac:dyDescent="0.25">
      <c r="A765" s="71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</row>
    <row r="766" spans="1:26" ht="12" customHeight="1" x14ac:dyDescent="0.25">
      <c r="A766" s="71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</row>
    <row r="767" spans="1:26" ht="12" customHeight="1" x14ac:dyDescent="0.25">
      <c r="A767" s="71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</row>
    <row r="768" spans="1:26" ht="12" customHeight="1" x14ac:dyDescent="0.25">
      <c r="A768" s="71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</row>
    <row r="769" spans="1:26" ht="12" customHeight="1" x14ac:dyDescent="0.25">
      <c r="A769" s="71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</row>
    <row r="770" spans="1:26" ht="12" customHeight="1" x14ac:dyDescent="0.25">
      <c r="A770" s="71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</row>
    <row r="771" spans="1:26" ht="12" customHeight="1" x14ac:dyDescent="0.25">
      <c r="A771" s="71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</row>
    <row r="772" spans="1:26" ht="12" customHeight="1" x14ac:dyDescent="0.25">
      <c r="A772" s="71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</row>
    <row r="773" spans="1:26" ht="12" customHeight="1" x14ac:dyDescent="0.25">
      <c r="A773" s="71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</row>
    <row r="774" spans="1:26" ht="12" customHeight="1" x14ac:dyDescent="0.25">
      <c r="A774" s="71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</row>
    <row r="775" spans="1:26" ht="12" customHeight="1" x14ac:dyDescent="0.25">
      <c r="A775" s="71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</row>
    <row r="776" spans="1:26" ht="12" customHeight="1" x14ac:dyDescent="0.25">
      <c r="A776" s="71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</row>
    <row r="777" spans="1:26" ht="12" customHeight="1" x14ac:dyDescent="0.25">
      <c r="A777" s="71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</row>
    <row r="778" spans="1:26" ht="12" customHeight="1" x14ac:dyDescent="0.25">
      <c r="A778" s="71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</row>
    <row r="779" spans="1:26" ht="12" customHeight="1" x14ac:dyDescent="0.25">
      <c r="A779" s="71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</row>
    <row r="780" spans="1:26" ht="12" customHeight="1" x14ac:dyDescent="0.25">
      <c r="A780" s="71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</row>
    <row r="781" spans="1:26" ht="12" customHeight="1" x14ac:dyDescent="0.25">
      <c r="A781" s="71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</row>
    <row r="782" spans="1:26" ht="12" customHeight="1" x14ac:dyDescent="0.25">
      <c r="A782" s="71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</row>
    <row r="783" spans="1:26" ht="12" customHeight="1" x14ac:dyDescent="0.25">
      <c r="A783" s="71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</row>
    <row r="784" spans="1:26" ht="12" customHeight="1" x14ac:dyDescent="0.25">
      <c r="A784" s="71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</row>
    <row r="785" spans="1:26" ht="12" customHeight="1" x14ac:dyDescent="0.25">
      <c r="A785" s="71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</row>
    <row r="786" spans="1:26" ht="12" customHeight="1" x14ac:dyDescent="0.25">
      <c r="A786" s="71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</row>
    <row r="787" spans="1:26" ht="12" customHeight="1" x14ac:dyDescent="0.25">
      <c r="A787" s="71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</row>
    <row r="788" spans="1:26" ht="12" customHeight="1" x14ac:dyDescent="0.25">
      <c r="A788" s="71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</row>
    <row r="789" spans="1:26" ht="12" customHeight="1" x14ac:dyDescent="0.25">
      <c r="A789" s="71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</row>
    <row r="790" spans="1:26" ht="12" customHeight="1" x14ac:dyDescent="0.25">
      <c r="A790" s="71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</row>
    <row r="791" spans="1:26" ht="12" customHeight="1" x14ac:dyDescent="0.25">
      <c r="A791" s="71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</row>
    <row r="792" spans="1:26" ht="12" customHeight="1" x14ac:dyDescent="0.25">
      <c r="A792" s="71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</row>
    <row r="793" spans="1:26" ht="12" customHeight="1" x14ac:dyDescent="0.25">
      <c r="A793" s="71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</row>
    <row r="794" spans="1:26" ht="12" customHeight="1" x14ac:dyDescent="0.25">
      <c r="A794" s="71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</row>
    <row r="795" spans="1:26" ht="12" customHeight="1" x14ac:dyDescent="0.25">
      <c r="A795" s="71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</row>
    <row r="796" spans="1:26" ht="12" customHeight="1" x14ac:dyDescent="0.25">
      <c r="A796" s="71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</row>
    <row r="797" spans="1:26" ht="12" customHeight="1" x14ac:dyDescent="0.25">
      <c r="A797" s="71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</row>
    <row r="798" spans="1:26" ht="12" customHeight="1" x14ac:dyDescent="0.25">
      <c r="A798" s="71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</row>
    <row r="799" spans="1:26" ht="12" customHeight="1" x14ac:dyDescent="0.25">
      <c r="A799" s="71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</row>
    <row r="800" spans="1:26" ht="12" customHeight="1" x14ac:dyDescent="0.25">
      <c r="A800" s="71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</row>
    <row r="801" spans="1:26" ht="12" customHeight="1" x14ac:dyDescent="0.25">
      <c r="A801" s="71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</row>
    <row r="802" spans="1:26" ht="12" customHeight="1" x14ac:dyDescent="0.25">
      <c r="A802" s="71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</row>
    <row r="803" spans="1:26" ht="12" customHeight="1" x14ac:dyDescent="0.25">
      <c r="A803" s="71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</row>
    <row r="804" spans="1:26" ht="12" customHeight="1" x14ac:dyDescent="0.25">
      <c r="A804" s="71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</row>
    <row r="805" spans="1:26" ht="12" customHeight="1" x14ac:dyDescent="0.25">
      <c r="A805" s="71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</row>
    <row r="806" spans="1:26" ht="12" customHeight="1" x14ac:dyDescent="0.25">
      <c r="A806" s="71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</row>
    <row r="807" spans="1:26" ht="12" customHeight="1" x14ac:dyDescent="0.25">
      <c r="A807" s="71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</row>
    <row r="808" spans="1:26" ht="12" customHeight="1" x14ac:dyDescent="0.25">
      <c r="A808" s="71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</row>
    <row r="809" spans="1:26" ht="12" customHeight="1" x14ac:dyDescent="0.25">
      <c r="A809" s="71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</row>
    <row r="810" spans="1:26" ht="12" customHeight="1" x14ac:dyDescent="0.25">
      <c r="A810" s="71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</row>
    <row r="811" spans="1:26" ht="12" customHeight="1" x14ac:dyDescent="0.25">
      <c r="A811" s="71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</row>
    <row r="812" spans="1:26" ht="12" customHeight="1" x14ac:dyDescent="0.25">
      <c r="A812" s="71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</row>
    <row r="813" spans="1:26" ht="12" customHeight="1" x14ac:dyDescent="0.25">
      <c r="A813" s="71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</row>
    <row r="814" spans="1:26" ht="12" customHeight="1" x14ac:dyDescent="0.25">
      <c r="A814" s="71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</row>
    <row r="815" spans="1:26" ht="12" customHeight="1" x14ac:dyDescent="0.25">
      <c r="A815" s="71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</row>
    <row r="816" spans="1:26" ht="12" customHeight="1" x14ac:dyDescent="0.25">
      <c r="A816" s="71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</row>
    <row r="817" spans="1:26" ht="12" customHeight="1" x14ac:dyDescent="0.25">
      <c r="A817" s="71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</row>
    <row r="818" spans="1:26" ht="12" customHeight="1" x14ac:dyDescent="0.25">
      <c r="A818" s="71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</row>
    <row r="819" spans="1:26" ht="12" customHeight="1" x14ac:dyDescent="0.25">
      <c r="A819" s="71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</row>
    <row r="820" spans="1:26" ht="12" customHeight="1" x14ac:dyDescent="0.25">
      <c r="A820" s="71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</row>
    <row r="821" spans="1:26" ht="12" customHeight="1" x14ac:dyDescent="0.25">
      <c r="A821" s="71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</row>
    <row r="822" spans="1:26" ht="12" customHeight="1" x14ac:dyDescent="0.25">
      <c r="A822" s="71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</row>
    <row r="823" spans="1:26" ht="12" customHeight="1" x14ac:dyDescent="0.25">
      <c r="A823" s="71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</row>
    <row r="824" spans="1:26" ht="12" customHeight="1" x14ac:dyDescent="0.25">
      <c r="A824" s="71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</row>
    <row r="825" spans="1:26" ht="12" customHeight="1" x14ac:dyDescent="0.25">
      <c r="A825" s="71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</row>
    <row r="826" spans="1:26" ht="12" customHeight="1" x14ac:dyDescent="0.25">
      <c r="A826" s="71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</row>
    <row r="827" spans="1:26" ht="12" customHeight="1" x14ac:dyDescent="0.25">
      <c r="A827" s="71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</row>
    <row r="828" spans="1:26" ht="12" customHeight="1" x14ac:dyDescent="0.25">
      <c r="A828" s="71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</row>
    <row r="829" spans="1:26" ht="12" customHeight="1" x14ac:dyDescent="0.25">
      <c r="A829" s="71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</row>
    <row r="830" spans="1:26" ht="12" customHeight="1" x14ac:dyDescent="0.25">
      <c r="A830" s="71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</row>
    <row r="831" spans="1:26" ht="12" customHeight="1" x14ac:dyDescent="0.25">
      <c r="A831" s="71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</row>
    <row r="832" spans="1:26" ht="12" customHeight="1" x14ac:dyDescent="0.25">
      <c r="A832" s="71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</row>
    <row r="833" spans="1:26" ht="12" customHeight="1" x14ac:dyDescent="0.25">
      <c r="A833" s="71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</row>
    <row r="834" spans="1:26" ht="12" customHeight="1" x14ac:dyDescent="0.25">
      <c r="A834" s="71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</row>
    <row r="835" spans="1:26" ht="12" customHeight="1" x14ac:dyDescent="0.25">
      <c r="A835" s="71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</row>
    <row r="836" spans="1:26" ht="12" customHeight="1" x14ac:dyDescent="0.25">
      <c r="A836" s="71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</row>
    <row r="837" spans="1:26" ht="12" customHeight="1" x14ac:dyDescent="0.25">
      <c r="A837" s="71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</row>
    <row r="838" spans="1:26" ht="12" customHeight="1" x14ac:dyDescent="0.25">
      <c r="A838" s="71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</row>
    <row r="839" spans="1:26" ht="12" customHeight="1" x14ac:dyDescent="0.25">
      <c r="A839" s="71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</row>
    <row r="840" spans="1:26" ht="12" customHeight="1" x14ac:dyDescent="0.25">
      <c r="A840" s="71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</row>
    <row r="841" spans="1:26" ht="12" customHeight="1" x14ac:dyDescent="0.25">
      <c r="A841" s="71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</row>
    <row r="842" spans="1:26" ht="12" customHeight="1" x14ac:dyDescent="0.25">
      <c r="A842" s="71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</row>
    <row r="843" spans="1:26" ht="12" customHeight="1" x14ac:dyDescent="0.25">
      <c r="A843" s="71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</row>
    <row r="844" spans="1:26" ht="12" customHeight="1" x14ac:dyDescent="0.25">
      <c r="A844" s="71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</row>
    <row r="845" spans="1:26" ht="12" customHeight="1" x14ac:dyDescent="0.25">
      <c r="A845" s="71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</row>
    <row r="846" spans="1:26" ht="12" customHeight="1" x14ac:dyDescent="0.25">
      <c r="A846" s="71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</row>
    <row r="847" spans="1:26" ht="12" customHeight="1" x14ac:dyDescent="0.25">
      <c r="A847" s="71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</row>
    <row r="848" spans="1:26" ht="12" customHeight="1" x14ac:dyDescent="0.25">
      <c r="A848" s="71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</row>
    <row r="849" spans="1:26" ht="12" customHeight="1" x14ac:dyDescent="0.25">
      <c r="A849" s="71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</row>
    <row r="850" spans="1:26" ht="12" customHeight="1" x14ac:dyDescent="0.25">
      <c r="A850" s="71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</row>
    <row r="851" spans="1:26" ht="12" customHeight="1" x14ac:dyDescent="0.25">
      <c r="A851" s="71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</row>
    <row r="852" spans="1:26" ht="12" customHeight="1" x14ac:dyDescent="0.25">
      <c r="A852" s="71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</row>
    <row r="853" spans="1:26" ht="12" customHeight="1" x14ac:dyDescent="0.25">
      <c r="A853" s="71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</row>
    <row r="854" spans="1:26" ht="12" customHeight="1" x14ac:dyDescent="0.25">
      <c r="A854" s="71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</row>
    <row r="855" spans="1:26" ht="12" customHeight="1" x14ac:dyDescent="0.25">
      <c r="A855" s="71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</row>
    <row r="856" spans="1:26" ht="12" customHeight="1" x14ac:dyDescent="0.25">
      <c r="A856" s="71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</row>
    <row r="857" spans="1:26" ht="12" customHeight="1" x14ac:dyDescent="0.25">
      <c r="A857" s="71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</row>
    <row r="858" spans="1:26" ht="12" customHeight="1" x14ac:dyDescent="0.25">
      <c r="A858" s="71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</row>
    <row r="859" spans="1:26" ht="12" customHeight="1" x14ac:dyDescent="0.25">
      <c r="A859" s="71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</row>
    <row r="860" spans="1:26" ht="12" customHeight="1" x14ac:dyDescent="0.25">
      <c r="A860" s="71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</row>
    <row r="861" spans="1:26" ht="12" customHeight="1" x14ac:dyDescent="0.25">
      <c r="A861" s="71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</row>
    <row r="862" spans="1:26" ht="12" customHeight="1" x14ac:dyDescent="0.25">
      <c r="A862" s="71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</row>
    <row r="863" spans="1:26" ht="12" customHeight="1" x14ac:dyDescent="0.25">
      <c r="A863" s="71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</row>
    <row r="864" spans="1:26" ht="12" customHeight="1" x14ac:dyDescent="0.25">
      <c r="A864" s="71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</row>
    <row r="865" spans="1:26" ht="12" customHeight="1" x14ac:dyDescent="0.25">
      <c r="A865" s="71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</row>
    <row r="866" spans="1:26" ht="12" customHeight="1" x14ac:dyDescent="0.25">
      <c r="A866" s="71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</row>
    <row r="867" spans="1:26" ht="12" customHeight="1" x14ac:dyDescent="0.25">
      <c r="A867" s="71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</row>
    <row r="868" spans="1:26" ht="12" customHeight="1" x14ac:dyDescent="0.25">
      <c r="A868" s="71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</row>
    <row r="869" spans="1:26" ht="12" customHeight="1" x14ac:dyDescent="0.25">
      <c r="A869" s="71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</row>
    <row r="870" spans="1:26" ht="12" customHeight="1" x14ac:dyDescent="0.25">
      <c r="A870" s="71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</row>
    <row r="871" spans="1:26" ht="12" customHeight="1" x14ac:dyDescent="0.25">
      <c r="A871" s="71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</row>
    <row r="872" spans="1:26" ht="12" customHeight="1" x14ac:dyDescent="0.25">
      <c r="A872" s="71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</row>
    <row r="873" spans="1:26" ht="12" customHeight="1" x14ac:dyDescent="0.25">
      <c r="A873" s="71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</row>
    <row r="874" spans="1:26" ht="12" customHeight="1" x14ac:dyDescent="0.25">
      <c r="A874" s="71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</row>
    <row r="875" spans="1:26" ht="12" customHeight="1" x14ac:dyDescent="0.25">
      <c r="A875" s="71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</row>
    <row r="876" spans="1:26" ht="12" customHeight="1" x14ac:dyDescent="0.25">
      <c r="A876" s="71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</row>
    <row r="877" spans="1:26" ht="12" customHeight="1" x14ac:dyDescent="0.25">
      <c r="A877" s="71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</row>
    <row r="878" spans="1:26" ht="12" customHeight="1" x14ac:dyDescent="0.25">
      <c r="A878" s="71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</row>
    <row r="879" spans="1:26" ht="12" customHeight="1" x14ac:dyDescent="0.25">
      <c r="A879" s="71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</row>
    <row r="880" spans="1:26" ht="12" customHeight="1" x14ac:dyDescent="0.25">
      <c r="A880" s="71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</row>
    <row r="881" spans="1:26" ht="12" customHeight="1" x14ac:dyDescent="0.25">
      <c r="A881" s="71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</row>
    <row r="882" spans="1:26" ht="12" customHeight="1" x14ac:dyDescent="0.25">
      <c r="A882" s="71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</row>
    <row r="883" spans="1:26" ht="12" customHeight="1" x14ac:dyDescent="0.25">
      <c r="A883" s="71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</row>
    <row r="884" spans="1:26" ht="12" customHeight="1" x14ac:dyDescent="0.25">
      <c r="A884" s="71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</row>
    <row r="885" spans="1:26" ht="12" customHeight="1" x14ac:dyDescent="0.25">
      <c r="A885" s="71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</row>
    <row r="886" spans="1:26" ht="12" customHeight="1" x14ac:dyDescent="0.25">
      <c r="A886" s="71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</row>
    <row r="887" spans="1:26" ht="12" customHeight="1" x14ac:dyDescent="0.25">
      <c r="A887" s="71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</row>
    <row r="888" spans="1:26" ht="12" customHeight="1" x14ac:dyDescent="0.25">
      <c r="A888" s="71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</row>
    <row r="889" spans="1:26" ht="12" customHeight="1" x14ac:dyDescent="0.25">
      <c r="A889" s="71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</row>
    <row r="890" spans="1:26" ht="12" customHeight="1" x14ac:dyDescent="0.25">
      <c r="A890" s="71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</row>
    <row r="891" spans="1:26" ht="12" customHeight="1" x14ac:dyDescent="0.25">
      <c r="A891" s="71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</row>
    <row r="892" spans="1:26" ht="12" customHeight="1" x14ac:dyDescent="0.25">
      <c r="A892" s="71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</row>
    <row r="893" spans="1:26" ht="12" customHeight="1" x14ac:dyDescent="0.25">
      <c r="A893" s="71"/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</row>
    <row r="894" spans="1:26" ht="12" customHeight="1" x14ac:dyDescent="0.25">
      <c r="A894" s="71"/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</row>
    <row r="895" spans="1:26" ht="12" customHeight="1" x14ac:dyDescent="0.25">
      <c r="A895" s="71"/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</row>
    <row r="896" spans="1:26" ht="12" customHeight="1" x14ac:dyDescent="0.25">
      <c r="A896" s="71"/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</row>
    <row r="897" spans="1:26" ht="12" customHeight="1" x14ac:dyDescent="0.25">
      <c r="A897" s="71"/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</row>
    <row r="898" spans="1:26" ht="12" customHeight="1" x14ac:dyDescent="0.25">
      <c r="A898" s="71"/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</row>
    <row r="899" spans="1:26" ht="12" customHeight="1" x14ac:dyDescent="0.25">
      <c r="A899" s="71"/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</row>
    <row r="900" spans="1:26" ht="12" customHeight="1" x14ac:dyDescent="0.25">
      <c r="A900" s="71"/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</row>
    <row r="901" spans="1:26" ht="12" customHeight="1" x14ac:dyDescent="0.25">
      <c r="A901" s="71"/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</row>
    <row r="902" spans="1:26" ht="12" customHeight="1" x14ac:dyDescent="0.25">
      <c r="A902" s="71"/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</row>
    <row r="903" spans="1:26" ht="12" customHeight="1" x14ac:dyDescent="0.25">
      <c r="A903" s="71"/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</row>
    <row r="904" spans="1:26" ht="12" customHeight="1" x14ac:dyDescent="0.25">
      <c r="A904" s="71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</row>
    <row r="905" spans="1:26" ht="12" customHeight="1" x14ac:dyDescent="0.25">
      <c r="A905" s="71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</row>
    <row r="906" spans="1:26" ht="12" customHeight="1" x14ac:dyDescent="0.25">
      <c r="A906" s="71"/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</row>
    <row r="907" spans="1:26" ht="12" customHeight="1" x14ac:dyDescent="0.25">
      <c r="A907" s="71"/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</row>
    <row r="908" spans="1:26" ht="12" customHeight="1" x14ac:dyDescent="0.25">
      <c r="A908" s="71"/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</row>
    <row r="909" spans="1:26" ht="12" customHeight="1" x14ac:dyDescent="0.25">
      <c r="A909" s="71"/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</row>
    <row r="910" spans="1:26" ht="12" customHeight="1" x14ac:dyDescent="0.25">
      <c r="A910" s="71"/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</row>
    <row r="911" spans="1:26" ht="12" customHeight="1" x14ac:dyDescent="0.25">
      <c r="A911" s="71"/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</row>
    <row r="912" spans="1:26" ht="12" customHeight="1" x14ac:dyDescent="0.25">
      <c r="A912" s="71"/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</row>
    <row r="913" spans="1:26" ht="12" customHeight="1" x14ac:dyDescent="0.25">
      <c r="A913" s="71"/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</row>
    <row r="914" spans="1:26" ht="12" customHeight="1" x14ac:dyDescent="0.25">
      <c r="A914" s="71"/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</row>
    <row r="915" spans="1:26" ht="12" customHeight="1" x14ac:dyDescent="0.25">
      <c r="A915" s="71"/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</row>
    <row r="916" spans="1:26" ht="12" customHeight="1" x14ac:dyDescent="0.25">
      <c r="A916" s="71"/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</row>
    <row r="917" spans="1:26" ht="12" customHeight="1" x14ac:dyDescent="0.25">
      <c r="A917" s="71"/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</row>
    <row r="918" spans="1:26" ht="12" customHeight="1" x14ac:dyDescent="0.25">
      <c r="A918" s="71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</row>
    <row r="919" spans="1:26" ht="12" customHeight="1" x14ac:dyDescent="0.25">
      <c r="A919" s="71"/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</row>
    <row r="920" spans="1:26" ht="12" customHeight="1" x14ac:dyDescent="0.25">
      <c r="A920" s="71"/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</row>
    <row r="921" spans="1:26" ht="12" customHeight="1" x14ac:dyDescent="0.25">
      <c r="A921" s="71"/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</row>
    <row r="922" spans="1:26" ht="12" customHeight="1" x14ac:dyDescent="0.25">
      <c r="A922" s="71"/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</row>
    <row r="923" spans="1:26" ht="12" customHeight="1" x14ac:dyDescent="0.25">
      <c r="A923" s="71"/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</row>
    <row r="924" spans="1:26" ht="12" customHeight="1" x14ac:dyDescent="0.25">
      <c r="A924" s="71"/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</row>
    <row r="925" spans="1:26" ht="12" customHeight="1" x14ac:dyDescent="0.25">
      <c r="A925" s="71"/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</row>
    <row r="926" spans="1:26" ht="12" customHeight="1" x14ac:dyDescent="0.25">
      <c r="A926" s="71"/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</row>
    <row r="927" spans="1:26" ht="12" customHeight="1" x14ac:dyDescent="0.25">
      <c r="A927" s="71"/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</row>
    <row r="928" spans="1:26" ht="12" customHeight="1" x14ac:dyDescent="0.25">
      <c r="A928" s="71"/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</row>
    <row r="929" spans="1:26" ht="12" customHeight="1" x14ac:dyDescent="0.25">
      <c r="A929" s="71"/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</row>
    <row r="930" spans="1:26" ht="12" customHeight="1" x14ac:dyDescent="0.25">
      <c r="A930" s="71"/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</row>
    <row r="931" spans="1:26" ht="12" customHeight="1" x14ac:dyDescent="0.25">
      <c r="A931" s="71"/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</row>
    <row r="932" spans="1:26" ht="12" customHeight="1" x14ac:dyDescent="0.25">
      <c r="A932" s="71"/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</row>
    <row r="933" spans="1:26" ht="12" customHeight="1" x14ac:dyDescent="0.25">
      <c r="A933" s="71"/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</row>
    <row r="934" spans="1:26" ht="12" customHeight="1" x14ac:dyDescent="0.25">
      <c r="A934" s="71"/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</row>
    <row r="935" spans="1:26" ht="12" customHeight="1" x14ac:dyDescent="0.25">
      <c r="A935" s="71"/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</row>
    <row r="936" spans="1:26" ht="12" customHeight="1" x14ac:dyDescent="0.25">
      <c r="A936" s="71"/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</row>
    <row r="937" spans="1:26" ht="12" customHeight="1" x14ac:dyDescent="0.25">
      <c r="A937" s="71"/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</row>
    <row r="938" spans="1:26" ht="12" customHeight="1" x14ac:dyDescent="0.25">
      <c r="A938" s="71"/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</row>
    <row r="939" spans="1:26" ht="12" customHeight="1" x14ac:dyDescent="0.25">
      <c r="A939" s="71"/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</row>
    <row r="940" spans="1:26" ht="12" customHeight="1" x14ac:dyDescent="0.25">
      <c r="A940" s="71"/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</row>
    <row r="941" spans="1:26" ht="12" customHeight="1" x14ac:dyDescent="0.25">
      <c r="A941" s="71"/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</row>
    <row r="942" spans="1:26" ht="12" customHeight="1" x14ac:dyDescent="0.25">
      <c r="A942" s="71"/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</row>
    <row r="943" spans="1:26" ht="12" customHeight="1" x14ac:dyDescent="0.25">
      <c r="A943" s="71"/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</row>
    <row r="944" spans="1:26" ht="12" customHeight="1" x14ac:dyDescent="0.25">
      <c r="A944" s="71"/>
      <c r="B944" s="71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</row>
    <row r="945" spans="1:26" ht="12" customHeight="1" x14ac:dyDescent="0.25">
      <c r="A945" s="71"/>
      <c r="B945" s="71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</row>
    <row r="946" spans="1:26" ht="12" customHeight="1" x14ac:dyDescent="0.25">
      <c r="A946" s="71"/>
      <c r="B946" s="71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</row>
    <row r="947" spans="1:26" ht="12" customHeight="1" x14ac:dyDescent="0.25">
      <c r="A947" s="71"/>
      <c r="B947" s="71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</row>
    <row r="948" spans="1:26" ht="12" customHeight="1" x14ac:dyDescent="0.25">
      <c r="A948" s="71"/>
      <c r="B948" s="71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</row>
    <row r="949" spans="1:26" ht="12" customHeight="1" x14ac:dyDescent="0.25">
      <c r="A949" s="71"/>
      <c r="B949" s="71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</row>
    <row r="950" spans="1:26" ht="12" customHeight="1" x14ac:dyDescent="0.25">
      <c r="A950" s="71"/>
      <c r="B950" s="71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</row>
    <row r="951" spans="1:26" ht="12" customHeight="1" x14ac:dyDescent="0.25">
      <c r="A951" s="71"/>
      <c r="B951" s="71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</row>
    <row r="952" spans="1:26" ht="12" customHeight="1" x14ac:dyDescent="0.25">
      <c r="A952" s="71"/>
      <c r="B952" s="71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</row>
    <row r="953" spans="1:26" ht="12" customHeight="1" x14ac:dyDescent="0.25">
      <c r="A953" s="71"/>
      <c r="B953" s="71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</row>
    <row r="954" spans="1:26" ht="12" customHeight="1" x14ac:dyDescent="0.25">
      <c r="A954" s="71"/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</row>
    <row r="955" spans="1:26" ht="12" customHeight="1" x14ac:dyDescent="0.25">
      <c r="A955" s="71"/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</row>
    <row r="956" spans="1:26" ht="12" customHeight="1" x14ac:dyDescent="0.25">
      <c r="A956" s="71"/>
      <c r="B956" s="71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</row>
    <row r="957" spans="1:26" ht="12" customHeight="1" x14ac:dyDescent="0.25">
      <c r="A957" s="71"/>
      <c r="B957" s="71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</row>
    <row r="958" spans="1:26" ht="12" customHeight="1" x14ac:dyDescent="0.25">
      <c r="A958" s="71"/>
      <c r="B958" s="71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</row>
    <row r="959" spans="1:26" ht="12" customHeight="1" x14ac:dyDescent="0.25">
      <c r="A959" s="71"/>
      <c r="B959" s="71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</row>
    <row r="960" spans="1:26" ht="12" customHeight="1" x14ac:dyDescent="0.25">
      <c r="A960" s="71"/>
      <c r="B960" s="71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</row>
    <row r="961" spans="1:26" ht="12" customHeight="1" x14ac:dyDescent="0.25">
      <c r="A961" s="71"/>
      <c r="B961" s="71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</row>
    <row r="962" spans="1:26" ht="12" customHeight="1" x14ac:dyDescent="0.25">
      <c r="A962" s="71"/>
      <c r="B962" s="71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</row>
    <row r="963" spans="1:26" ht="12" customHeight="1" x14ac:dyDescent="0.25">
      <c r="A963" s="71"/>
      <c r="B963" s="71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</row>
    <row r="964" spans="1:26" ht="12" customHeight="1" x14ac:dyDescent="0.25">
      <c r="A964" s="71"/>
      <c r="B964" s="71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</row>
    <row r="965" spans="1:26" ht="12" customHeight="1" x14ac:dyDescent="0.25">
      <c r="A965" s="71"/>
      <c r="B965" s="71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</row>
    <row r="966" spans="1:26" ht="12" customHeight="1" x14ac:dyDescent="0.25">
      <c r="A966" s="71"/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</row>
    <row r="967" spans="1:26" ht="12" customHeight="1" x14ac:dyDescent="0.25">
      <c r="A967" s="71"/>
      <c r="B967" s="71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</row>
    <row r="968" spans="1:26" ht="12" customHeight="1" x14ac:dyDescent="0.25">
      <c r="A968" s="71"/>
      <c r="B968" s="71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</row>
    <row r="969" spans="1:26" ht="12" customHeight="1" x14ac:dyDescent="0.25">
      <c r="A969" s="71"/>
      <c r="B969" s="71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</row>
    <row r="970" spans="1:26" ht="12" customHeight="1" x14ac:dyDescent="0.25">
      <c r="A970" s="71"/>
      <c r="B970" s="71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</row>
    <row r="971" spans="1:26" ht="12" customHeight="1" x14ac:dyDescent="0.25">
      <c r="A971" s="71"/>
      <c r="B971" s="71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</row>
    <row r="972" spans="1:26" ht="12" customHeight="1" x14ac:dyDescent="0.25">
      <c r="A972" s="71"/>
      <c r="B972" s="71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</row>
    <row r="973" spans="1:26" ht="12" customHeight="1" x14ac:dyDescent="0.25">
      <c r="A973" s="71"/>
      <c r="B973" s="71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</row>
    <row r="974" spans="1:26" ht="12" customHeight="1" x14ac:dyDescent="0.25">
      <c r="A974" s="71"/>
      <c r="B974" s="71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</row>
    <row r="975" spans="1:26" ht="12" customHeight="1" x14ac:dyDescent="0.25">
      <c r="A975" s="71"/>
      <c r="B975" s="71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</row>
    <row r="976" spans="1:26" ht="12" customHeight="1" x14ac:dyDescent="0.25">
      <c r="A976" s="71"/>
      <c r="B976" s="71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</row>
    <row r="977" spans="1:26" ht="12" customHeight="1" x14ac:dyDescent="0.25">
      <c r="A977" s="71"/>
      <c r="B977" s="71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</row>
    <row r="978" spans="1:26" ht="12" customHeight="1" x14ac:dyDescent="0.25">
      <c r="A978" s="71"/>
      <c r="B978" s="71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</row>
    <row r="979" spans="1:26" ht="12" customHeight="1" x14ac:dyDescent="0.25">
      <c r="A979" s="71"/>
      <c r="B979" s="71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</row>
    <row r="980" spans="1:26" ht="12" customHeight="1" x14ac:dyDescent="0.25">
      <c r="A980" s="71"/>
      <c r="B980" s="71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</row>
    <row r="981" spans="1:26" ht="12" customHeight="1" x14ac:dyDescent="0.25">
      <c r="A981" s="71"/>
      <c r="B981" s="71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</row>
    <row r="982" spans="1:26" ht="12" customHeight="1" x14ac:dyDescent="0.25">
      <c r="A982" s="71"/>
      <c r="B982" s="71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</row>
    <row r="983" spans="1:26" ht="12" customHeight="1" x14ac:dyDescent="0.25">
      <c r="A983" s="71"/>
      <c r="B983" s="71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</row>
    <row r="984" spans="1:26" ht="12" customHeight="1" x14ac:dyDescent="0.25">
      <c r="A984" s="71"/>
      <c r="B984" s="71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</row>
    <row r="985" spans="1:26" ht="12" customHeight="1" x14ac:dyDescent="0.25">
      <c r="A985" s="71"/>
      <c r="B985" s="71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</row>
    <row r="986" spans="1:26" ht="12" customHeight="1" x14ac:dyDescent="0.25">
      <c r="A986" s="71"/>
      <c r="B986" s="71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</row>
    <row r="987" spans="1:26" ht="12" customHeight="1" x14ac:dyDescent="0.25">
      <c r="A987" s="71"/>
      <c r="B987" s="71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</row>
    <row r="988" spans="1:26" ht="12" customHeight="1" x14ac:dyDescent="0.25">
      <c r="A988" s="71"/>
      <c r="B988" s="71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</row>
    <row r="989" spans="1:26" ht="12" customHeight="1" x14ac:dyDescent="0.25">
      <c r="A989" s="71"/>
      <c r="B989" s="71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</row>
    <row r="990" spans="1:26" ht="12" customHeight="1" x14ac:dyDescent="0.25">
      <c r="A990" s="71"/>
      <c r="B990" s="71"/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</row>
    <row r="991" spans="1:26" ht="12" customHeight="1" x14ac:dyDescent="0.25">
      <c r="A991" s="71"/>
      <c r="B991" s="71"/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</row>
    <row r="992" spans="1:26" ht="12" customHeight="1" x14ac:dyDescent="0.25">
      <c r="A992" s="71"/>
      <c r="B992" s="71"/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</row>
    <row r="993" spans="1:26" ht="12" customHeight="1" x14ac:dyDescent="0.25">
      <c r="A993" s="71"/>
      <c r="B993" s="71"/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</row>
    <row r="994" spans="1:26" ht="12" customHeight="1" x14ac:dyDescent="0.25">
      <c r="A994" s="71"/>
      <c r="B994" s="71"/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</row>
    <row r="995" spans="1:26" ht="12" customHeight="1" x14ac:dyDescent="0.25">
      <c r="A995" s="71"/>
      <c r="B995" s="71"/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</row>
    <row r="996" spans="1:26" ht="12" customHeight="1" x14ac:dyDescent="0.25">
      <c r="A996" s="71"/>
      <c r="B996" s="71"/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</row>
    <row r="997" spans="1:26" ht="12" customHeight="1" x14ac:dyDescent="0.25">
      <c r="A997" s="71"/>
      <c r="B997" s="71"/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</row>
    <row r="998" spans="1:26" ht="12" customHeight="1" x14ac:dyDescent="0.25">
      <c r="A998" s="71"/>
      <c r="B998" s="71"/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</row>
    <row r="999" spans="1:26" ht="12" customHeight="1" x14ac:dyDescent="0.25">
      <c r="A999" s="71"/>
      <c r="B999" s="71"/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</row>
    <row r="1000" spans="1:26" ht="12" customHeight="1" x14ac:dyDescent="0.25">
      <c r="A1000" s="71"/>
      <c r="B1000" s="71"/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</row>
    <row r="1001" spans="1:26" ht="12" customHeight="1" x14ac:dyDescent="0.25">
      <c r="A1001" s="71"/>
      <c r="B1001" s="71"/>
      <c r="C1001" s="71"/>
      <c r="D1001" s="71"/>
      <c r="E1001" s="71"/>
      <c r="F1001" s="71"/>
      <c r="G1001" s="71"/>
      <c r="H1001" s="71"/>
      <c r="I1001" s="71"/>
      <c r="J1001" s="71"/>
      <c r="K1001" s="71"/>
      <c r="L1001" s="71"/>
      <c r="M1001" s="71"/>
      <c r="N1001" s="71"/>
      <c r="O1001" s="71"/>
      <c r="P1001" s="71"/>
      <c r="Q1001" s="71"/>
      <c r="R1001" s="71"/>
      <c r="S1001" s="71"/>
      <c r="T1001" s="71"/>
      <c r="U1001" s="71"/>
      <c r="V1001" s="71"/>
      <c r="W1001" s="71"/>
      <c r="X1001" s="71"/>
      <c r="Y1001" s="71"/>
      <c r="Z1001" s="71"/>
    </row>
    <row r="1002" spans="1:26" ht="12" customHeight="1" x14ac:dyDescent="0.25">
      <c r="A1002" s="71"/>
      <c r="B1002" s="71"/>
      <c r="C1002" s="71"/>
      <c r="D1002" s="71"/>
      <c r="E1002" s="71"/>
      <c r="F1002" s="71"/>
      <c r="G1002" s="71"/>
      <c r="H1002" s="71"/>
      <c r="I1002" s="71"/>
      <c r="J1002" s="71"/>
      <c r="K1002" s="71"/>
      <c r="L1002" s="71"/>
      <c r="M1002" s="71"/>
      <c r="N1002" s="71"/>
      <c r="O1002" s="71"/>
      <c r="P1002" s="71"/>
      <c r="Q1002" s="71"/>
      <c r="R1002" s="71"/>
      <c r="S1002" s="71"/>
      <c r="T1002" s="71"/>
      <c r="U1002" s="71"/>
      <c r="V1002" s="71"/>
      <c r="W1002" s="71"/>
      <c r="X1002" s="71"/>
      <c r="Y1002" s="71"/>
      <c r="Z1002" s="71"/>
    </row>
    <row r="1003" spans="1:26" ht="12" customHeight="1" x14ac:dyDescent="0.25">
      <c r="A1003" s="71"/>
      <c r="B1003" s="71"/>
      <c r="C1003" s="71"/>
      <c r="D1003" s="71"/>
      <c r="E1003" s="71"/>
      <c r="F1003" s="71"/>
      <c r="G1003" s="71"/>
      <c r="H1003" s="71"/>
      <c r="I1003" s="71"/>
      <c r="J1003" s="71"/>
      <c r="K1003" s="71"/>
      <c r="L1003" s="71"/>
      <c r="M1003" s="71"/>
      <c r="N1003" s="71"/>
      <c r="O1003" s="71"/>
      <c r="P1003" s="71"/>
      <c r="Q1003" s="71"/>
      <c r="R1003" s="71"/>
      <c r="S1003" s="71"/>
      <c r="T1003" s="71"/>
      <c r="U1003" s="71"/>
      <c r="V1003" s="71"/>
      <c r="W1003" s="71"/>
      <c r="X1003" s="71"/>
      <c r="Y1003" s="71"/>
      <c r="Z1003" s="71"/>
    </row>
    <row r="1004" spans="1:26" ht="12" customHeight="1" x14ac:dyDescent="0.25">
      <c r="A1004" s="71"/>
      <c r="B1004" s="71"/>
      <c r="C1004" s="71"/>
      <c r="D1004" s="71"/>
      <c r="E1004" s="71"/>
      <c r="F1004" s="71"/>
      <c r="G1004" s="71"/>
      <c r="H1004" s="71"/>
      <c r="I1004" s="71"/>
      <c r="J1004" s="71"/>
      <c r="K1004" s="71"/>
      <c r="L1004" s="71"/>
      <c r="M1004" s="71"/>
      <c r="N1004" s="71"/>
      <c r="O1004" s="71"/>
      <c r="P1004" s="71"/>
      <c r="Q1004" s="71"/>
      <c r="R1004" s="71"/>
      <c r="S1004" s="71"/>
      <c r="T1004" s="71"/>
      <c r="U1004" s="71"/>
      <c r="V1004" s="71"/>
      <c r="W1004" s="71"/>
      <c r="X1004" s="71"/>
      <c r="Y1004" s="71"/>
      <c r="Z1004" s="71"/>
    </row>
    <row r="1005" spans="1:26" ht="12" customHeight="1" x14ac:dyDescent="0.25">
      <c r="A1005" s="71"/>
      <c r="B1005" s="71"/>
      <c r="C1005" s="71"/>
      <c r="D1005" s="71"/>
      <c r="E1005" s="71"/>
      <c r="F1005" s="71"/>
      <c r="G1005" s="71"/>
      <c r="H1005" s="71"/>
      <c r="I1005" s="71"/>
      <c r="J1005" s="71"/>
      <c r="K1005" s="71"/>
      <c r="L1005" s="71"/>
      <c r="M1005" s="71"/>
      <c r="N1005" s="71"/>
      <c r="O1005" s="71"/>
      <c r="P1005" s="71"/>
      <c r="Q1005" s="71"/>
      <c r="R1005" s="71"/>
      <c r="S1005" s="71"/>
      <c r="T1005" s="71"/>
      <c r="U1005" s="71"/>
      <c r="V1005" s="71"/>
      <c r="W1005" s="71"/>
      <c r="X1005" s="71"/>
      <c r="Y1005" s="71"/>
      <c r="Z1005" s="71"/>
    </row>
    <row r="1006" spans="1:26" ht="12" customHeight="1" x14ac:dyDescent="0.25">
      <c r="A1006" s="71"/>
      <c r="B1006" s="71"/>
      <c r="C1006" s="71"/>
      <c r="D1006" s="71"/>
      <c r="E1006" s="71"/>
      <c r="F1006" s="71"/>
      <c r="G1006" s="71"/>
      <c r="H1006" s="71"/>
      <c r="I1006" s="71"/>
      <c r="J1006" s="71"/>
      <c r="K1006" s="71"/>
      <c r="L1006" s="71"/>
      <c r="M1006" s="71"/>
      <c r="N1006" s="71"/>
      <c r="O1006" s="71"/>
      <c r="P1006" s="71"/>
      <c r="Q1006" s="71"/>
      <c r="R1006" s="71"/>
      <c r="S1006" s="71"/>
      <c r="T1006" s="71"/>
      <c r="U1006" s="71"/>
      <c r="V1006" s="71"/>
      <c r="W1006" s="71"/>
      <c r="X1006" s="71"/>
      <c r="Y1006" s="71"/>
      <c r="Z1006" s="71"/>
    </row>
    <row r="1007" spans="1:26" ht="12" customHeight="1" x14ac:dyDescent="0.25">
      <c r="A1007" s="71"/>
      <c r="B1007" s="71"/>
      <c r="C1007" s="71"/>
      <c r="D1007" s="71"/>
      <c r="E1007" s="71"/>
      <c r="F1007" s="71"/>
      <c r="G1007" s="71"/>
      <c r="H1007" s="71"/>
      <c r="I1007" s="71"/>
      <c r="J1007" s="71"/>
      <c r="K1007" s="71"/>
      <c r="L1007" s="71"/>
      <c r="M1007" s="71"/>
      <c r="N1007" s="71"/>
      <c r="O1007" s="71"/>
      <c r="P1007" s="71"/>
      <c r="Q1007" s="71"/>
      <c r="R1007" s="71"/>
      <c r="S1007" s="71"/>
      <c r="T1007" s="71"/>
      <c r="U1007" s="71"/>
      <c r="V1007" s="71"/>
      <c r="W1007" s="71"/>
      <c r="X1007" s="71"/>
      <c r="Y1007" s="71"/>
      <c r="Z1007" s="71"/>
    </row>
    <row r="1008" spans="1:26" ht="12" customHeight="1" x14ac:dyDescent="0.25">
      <c r="A1008" s="71"/>
      <c r="B1008" s="71"/>
      <c r="C1008" s="71"/>
      <c r="D1008" s="71"/>
      <c r="E1008" s="71"/>
      <c r="F1008" s="71"/>
      <c r="G1008" s="71"/>
      <c r="H1008" s="71"/>
      <c r="I1008" s="71"/>
      <c r="J1008" s="71"/>
      <c r="K1008" s="71"/>
      <c r="L1008" s="71"/>
      <c r="M1008" s="71"/>
      <c r="N1008" s="71"/>
      <c r="O1008" s="71"/>
      <c r="P1008" s="71"/>
      <c r="Q1008" s="71"/>
      <c r="R1008" s="71"/>
      <c r="S1008" s="71"/>
      <c r="T1008" s="71"/>
      <c r="U1008" s="71"/>
      <c r="V1008" s="71"/>
      <c r="W1008" s="71"/>
      <c r="X1008" s="71"/>
      <c r="Y1008" s="71"/>
      <c r="Z1008" s="71"/>
    </row>
    <row r="1009" spans="1:26" ht="12" customHeight="1" x14ac:dyDescent="0.25">
      <c r="A1009" s="71"/>
      <c r="B1009" s="71"/>
      <c r="C1009" s="71"/>
      <c r="D1009" s="71"/>
      <c r="E1009" s="71"/>
      <c r="F1009" s="71"/>
      <c r="G1009" s="71"/>
      <c r="H1009" s="71"/>
      <c r="I1009" s="71"/>
      <c r="J1009" s="71"/>
      <c r="K1009" s="71"/>
      <c r="L1009" s="71"/>
      <c r="M1009" s="71"/>
      <c r="N1009" s="71"/>
      <c r="O1009" s="71"/>
      <c r="P1009" s="71"/>
      <c r="Q1009" s="71"/>
      <c r="R1009" s="71"/>
      <c r="S1009" s="71"/>
      <c r="T1009" s="71"/>
      <c r="U1009" s="71"/>
      <c r="V1009" s="71"/>
      <c r="W1009" s="71"/>
      <c r="X1009" s="71"/>
      <c r="Y1009" s="71"/>
      <c r="Z1009" s="71"/>
    </row>
    <row r="1010" spans="1:26" ht="12" customHeight="1" x14ac:dyDescent="0.25">
      <c r="A1010" s="71"/>
      <c r="B1010" s="71"/>
      <c r="C1010" s="71"/>
      <c r="D1010" s="71"/>
      <c r="E1010" s="71"/>
      <c r="F1010" s="71"/>
      <c r="G1010" s="71"/>
      <c r="H1010" s="71"/>
      <c r="I1010" s="71"/>
      <c r="J1010" s="71"/>
      <c r="K1010" s="71"/>
      <c r="L1010" s="71"/>
      <c r="M1010" s="71"/>
      <c r="N1010" s="71"/>
      <c r="O1010" s="71"/>
      <c r="P1010" s="71"/>
      <c r="Q1010" s="71"/>
      <c r="R1010" s="71"/>
      <c r="S1010" s="71"/>
      <c r="T1010" s="71"/>
      <c r="U1010" s="71"/>
      <c r="V1010" s="71"/>
      <c r="W1010" s="71"/>
      <c r="X1010" s="71"/>
      <c r="Y1010" s="71"/>
      <c r="Z1010" s="71"/>
    </row>
    <row r="1011" spans="1:26" ht="12" customHeight="1" x14ac:dyDescent="0.25">
      <c r="A1011" s="71"/>
      <c r="B1011" s="71"/>
      <c r="C1011" s="71"/>
      <c r="D1011" s="71"/>
      <c r="E1011" s="71"/>
      <c r="F1011" s="71"/>
      <c r="G1011" s="71"/>
      <c r="H1011" s="71"/>
      <c r="I1011" s="71"/>
      <c r="J1011" s="71"/>
      <c r="K1011" s="71"/>
      <c r="L1011" s="71"/>
      <c r="M1011" s="71"/>
      <c r="N1011" s="71"/>
      <c r="O1011" s="71"/>
      <c r="P1011" s="71"/>
      <c r="Q1011" s="71"/>
      <c r="R1011" s="71"/>
      <c r="S1011" s="71"/>
      <c r="T1011" s="71"/>
      <c r="U1011" s="71"/>
      <c r="V1011" s="71"/>
      <c r="W1011" s="71"/>
      <c r="X1011" s="71"/>
      <c r="Y1011" s="71"/>
      <c r="Z1011" s="71"/>
    </row>
    <row r="1012" spans="1:26" ht="12" customHeight="1" x14ac:dyDescent="0.25">
      <c r="A1012" s="71"/>
      <c r="B1012" s="71"/>
      <c r="C1012" s="71"/>
      <c r="D1012" s="71"/>
      <c r="E1012" s="71"/>
      <c r="F1012" s="71"/>
      <c r="G1012" s="71"/>
      <c r="H1012" s="71"/>
      <c r="I1012" s="71"/>
      <c r="J1012" s="71"/>
      <c r="K1012" s="71"/>
      <c r="L1012" s="71"/>
      <c r="M1012" s="71"/>
      <c r="N1012" s="71"/>
      <c r="O1012" s="71"/>
      <c r="P1012" s="71"/>
      <c r="Q1012" s="71"/>
      <c r="R1012" s="71"/>
      <c r="S1012" s="71"/>
      <c r="T1012" s="71"/>
      <c r="U1012" s="71"/>
      <c r="V1012" s="71"/>
      <c r="W1012" s="71"/>
      <c r="X1012" s="71"/>
      <c r="Y1012" s="71"/>
      <c r="Z1012" s="71"/>
    </row>
    <row r="1013" spans="1:26" ht="12" customHeight="1" x14ac:dyDescent="0.25">
      <c r="A1013" s="71"/>
      <c r="B1013" s="71"/>
      <c r="C1013" s="71"/>
      <c r="D1013" s="71"/>
      <c r="E1013" s="71"/>
      <c r="F1013" s="71"/>
      <c r="G1013" s="71"/>
      <c r="H1013" s="71"/>
      <c r="I1013" s="71"/>
      <c r="J1013" s="71"/>
      <c r="K1013" s="71"/>
      <c r="L1013" s="71"/>
      <c r="M1013" s="71"/>
      <c r="N1013" s="71"/>
      <c r="O1013" s="71"/>
      <c r="P1013" s="71"/>
      <c r="Q1013" s="71"/>
      <c r="R1013" s="71"/>
      <c r="S1013" s="71"/>
      <c r="T1013" s="71"/>
      <c r="U1013" s="71"/>
      <c r="V1013" s="71"/>
      <c r="W1013" s="71"/>
      <c r="X1013" s="71"/>
      <c r="Y1013" s="71"/>
      <c r="Z1013" s="71"/>
    </row>
    <row r="1014" spans="1:26" ht="12" customHeight="1" x14ac:dyDescent="0.25">
      <c r="A1014" s="71"/>
      <c r="B1014" s="71"/>
      <c r="C1014" s="71"/>
      <c r="D1014" s="71"/>
      <c r="E1014" s="71"/>
      <c r="F1014" s="71"/>
      <c r="G1014" s="71"/>
      <c r="H1014" s="71"/>
      <c r="I1014" s="71"/>
      <c r="J1014" s="71"/>
      <c r="K1014" s="71"/>
      <c r="L1014" s="71"/>
      <c r="M1014" s="71"/>
      <c r="N1014" s="71"/>
      <c r="O1014" s="71"/>
      <c r="P1014" s="71"/>
      <c r="Q1014" s="71"/>
      <c r="R1014" s="71"/>
      <c r="S1014" s="71"/>
      <c r="T1014" s="71"/>
      <c r="U1014" s="71"/>
      <c r="V1014" s="71"/>
      <c r="W1014" s="71"/>
      <c r="X1014" s="71"/>
      <c r="Y1014" s="71"/>
      <c r="Z1014" s="71"/>
    </row>
    <row r="1015" spans="1:26" ht="12" customHeight="1" x14ac:dyDescent="0.25">
      <c r="A1015" s="71"/>
      <c r="B1015" s="71"/>
      <c r="C1015" s="71"/>
      <c r="D1015" s="71"/>
      <c r="E1015" s="71"/>
      <c r="F1015" s="71"/>
      <c r="G1015" s="71"/>
      <c r="H1015" s="71"/>
      <c r="I1015" s="71"/>
      <c r="J1015" s="71"/>
      <c r="K1015" s="71"/>
      <c r="L1015" s="71"/>
      <c r="M1015" s="71"/>
      <c r="N1015" s="71"/>
      <c r="O1015" s="71"/>
      <c r="P1015" s="71"/>
      <c r="Q1015" s="71"/>
      <c r="R1015" s="71"/>
      <c r="S1015" s="71"/>
      <c r="T1015" s="71"/>
      <c r="U1015" s="71"/>
      <c r="V1015" s="71"/>
      <c r="W1015" s="71"/>
      <c r="X1015" s="71"/>
      <c r="Y1015" s="71"/>
      <c r="Z1015" s="71"/>
    </row>
    <row r="1016" spans="1:26" ht="12" customHeight="1" x14ac:dyDescent="0.25">
      <c r="A1016" s="71"/>
      <c r="B1016" s="71"/>
      <c r="C1016" s="71"/>
      <c r="D1016" s="71"/>
      <c r="E1016" s="71"/>
      <c r="F1016" s="71"/>
      <c r="G1016" s="71"/>
      <c r="H1016" s="71"/>
      <c r="I1016" s="71"/>
      <c r="J1016" s="71"/>
      <c r="K1016" s="71"/>
      <c r="L1016" s="71"/>
      <c r="M1016" s="71"/>
      <c r="N1016" s="71"/>
      <c r="O1016" s="71"/>
      <c r="P1016" s="71"/>
      <c r="Q1016" s="71"/>
      <c r="R1016" s="71"/>
      <c r="S1016" s="71"/>
      <c r="T1016" s="71"/>
      <c r="U1016" s="71"/>
      <c r="V1016" s="71"/>
      <c r="W1016" s="71"/>
      <c r="X1016" s="71"/>
      <c r="Y1016" s="71"/>
      <c r="Z1016" s="71"/>
    </row>
    <row r="1017" spans="1:26" ht="12" customHeight="1" x14ac:dyDescent="0.25">
      <c r="A1017" s="71"/>
      <c r="B1017" s="71"/>
      <c r="C1017" s="71"/>
      <c r="D1017" s="71"/>
      <c r="E1017" s="71"/>
      <c r="F1017" s="71"/>
      <c r="G1017" s="71"/>
      <c r="H1017" s="71"/>
      <c r="I1017" s="71"/>
      <c r="J1017" s="71"/>
      <c r="K1017" s="71"/>
      <c r="L1017" s="71"/>
      <c r="M1017" s="71"/>
      <c r="N1017" s="71"/>
      <c r="O1017" s="71"/>
      <c r="P1017" s="71"/>
      <c r="Q1017" s="71"/>
      <c r="R1017" s="71"/>
      <c r="S1017" s="71"/>
      <c r="T1017" s="71"/>
      <c r="U1017" s="71"/>
      <c r="V1017" s="71"/>
      <c r="W1017" s="71"/>
      <c r="X1017" s="71"/>
      <c r="Y1017" s="71"/>
      <c r="Z1017" s="71"/>
    </row>
    <row r="1018" spans="1:26" ht="12" customHeight="1" x14ac:dyDescent="0.25">
      <c r="A1018" s="71"/>
      <c r="B1018" s="71"/>
      <c r="C1018" s="71"/>
      <c r="D1018" s="71"/>
      <c r="E1018" s="71"/>
      <c r="F1018" s="71"/>
      <c r="G1018" s="71"/>
      <c r="H1018" s="71"/>
      <c r="I1018" s="71"/>
      <c r="J1018" s="71"/>
      <c r="K1018" s="71"/>
      <c r="L1018" s="71"/>
      <c r="M1018" s="71"/>
      <c r="N1018" s="71"/>
      <c r="O1018" s="71"/>
      <c r="P1018" s="71"/>
      <c r="Q1018" s="71"/>
      <c r="R1018" s="71"/>
      <c r="S1018" s="71"/>
      <c r="T1018" s="71"/>
      <c r="U1018" s="71"/>
      <c r="V1018" s="71"/>
      <c r="W1018" s="71"/>
      <c r="X1018" s="71"/>
      <c r="Y1018" s="71"/>
      <c r="Z1018" s="71"/>
    </row>
    <row r="1019" spans="1:26" ht="12" customHeight="1" x14ac:dyDescent="0.25">
      <c r="A1019" s="71"/>
      <c r="B1019" s="71"/>
      <c r="C1019" s="71"/>
      <c r="D1019" s="71"/>
      <c r="E1019" s="71"/>
      <c r="F1019" s="71"/>
      <c r="G1019" s="71"/>
      <c r="H1019" s="71"/>
      <c r="I1019" s="71"/>
      <c r="J1019" s="71"/>
      <c r="K1019" s="71"/>
      <c r="L1019" s="71"/>
      <c r="M1019" s="71"/>
      <c r="N1019" s="71"/>
      <c r="O1019" s="71"/>
      <c r="P1019" s="71"/>
      <c r="Q1019" s="71"/>
      <c r="R1019" s="71"/>
      <c r="S1019" s="71"/>
      <c r="T1019" s="71"/>
      <c r="U1019" s="71"/>
      <c r="V1019" s="71"/>
      <c r="W1019" s="71"/>
      <c r="X1019" s="71"/>
      <c r="Y1019" s="71"/>
      <c r="Z1019" s="71"/>
    </row>
    <row r="1020" spans="1:26" ht="12" customHeight="1" x14ac:dyDescent="0.25">
      <c r="A1020" s="71"/>
      <c r="B1020" s="71"/>
      <c r="C1020" s="71"/>
      <c r="D1020" s="71"/>
      <c r="E1020" s="71"/>
      <c r="F1020" s="71"/>
      <c r="G1020" s="71"/>
      <c r="H1020" s="71"/>
      <c r="I1020" s="71"/>
      <c r="J1020" s="71"/>
      <c r="K1020" s="71"/>
      <c r="L1020" s="71"/>
      <c r="M1020" s="71"/>
      <c r="N1020" s="71"/>
      <c r="O1020" s="71"/>
      <c r="P1020" s="71"/>
      <c r="Q1020" s="71"/>
      <c r="R1020" s="71"/>
      <c r="S1020" s="71"/>
      <c r="T1020" s="71"/>
      <c r="U1020" s="71"/>
      <c r="V1020" s="71"/>
      <c r="W1020" s="71"/>
      <c r="X1020" s="71"/>
      <c r="Y1020" s="71"/>
      <c r="Z1020" s="71"/>
    </row>
    <row r="1021" spans="1:26" ht="12" customHeight="1" x14ac:dyDescent="0.25">
      <c r="A1021" s="71"/>
      <c r="B1021" s="71"/>
      <c r="C1021" s="71"/>
      <c r="D1021" s="71"/>
      <c r="E1021" s="71"/>
      <c r="F1021" s="71"/>
      <c r="G1021" s="71"/>
      <c r="H1021" s="71"/>
      <c r="I1021" s="71"/>
      <c r="J1021" s="71"/>
      <c r="K1021" s="71"/>
      <c r="L1021" s="71"/>
      <c r="M1021" s="71"/>
      <c r="N1021" s="71"/>
      <c r="O1021" s="71"/>
      <c r="P1021" s="71"/>
      <c r="Q1021" s="71"/>
      <c r="R1021" s="71"/>
      <c r="S1021" s="71"/>
      <c r="T1021" s="71"/>
      <c r="U1021" s="71"/>
      <c r="V1021" s="71"/>
      <c r="W1021" s="71"/>
      <c r="X1021" s="71"/>
      <c r="Y1021" s="71"/>
      <c r="Z1021" s="71"/>
    </row>
    <row r="1022" spans="1:26" ht="12" customHeight="1" x14ac:dyDescent="0.25">
      <c r="A1022" s="71"/>
      <c r="B1022" s="71"/>
      <c r="C1022" s="71"/>
      <c r="D1022" s="71"/>
      <c r="E1022" s="71"/>
      <c r="F1022" s="71"/>
      <c r="G1022" s="71"/>
      <c r="H1022" s="71"/>
      <c r="I1022" s="71"/>
      <c r="J1022" s="71"/>
      <c r="K1022" s="71"/>
      <c r="L1022" s="71"/>
      <c r="M1022" s="71"/>
      <c r="N1022" s="71"/>
      <c r="O1022" s="71"/>
      <c r="P1022" s="71"/>
      <c r="Q1022" s="71"/>
      <c r="R1022" s="71"/>
      <c r="S1022" s="71"/>
      <c r="T1022" s="71"/>
      <c r="U1022" s="71"/>
      <c r="V1022" s="71"/>
      <c r="W1022" s="71"/>
      <c r="X1022" s="71"/>
      <c r="Y1022" s="71"/>
      <c r="Z1022" s="71"/>
    </row>
    <row r="1023" spans="1:26" ht="12" customHeight="1" x14ac:dyDescent="0.25">
      <c r="A1023" s="71"/>
      <c r="B1023" s="71"/>
      <c r="C1023" s="71"/>
      <c r="D1023" s="71"/>
      <c r="E1023" s="71"/>
      <c r="F1023" s="71"/>
      <c r="G1023" s="71"/>
      <c r="H1023" s="71"/>
      <c r="I1023" s="71"/>
      <c r="J1023" s="71"/>
      <c r="K1023" s="71"/>
      <c r="L1023" s="71"/>
      <c r="M1023" s="71"/>
      <c r="N1023" s="71"/>
      <c r="O1023" s="71"/>
      <c r="P1023" s="71"/>
      <c r="Q1023" s="71"/>
      <c r="R1023" s="71"/>
      <c r="S1023" s="71"/>
      <c r="T1023" s="71"/>
      <c r="U1023" s="71"/>
      <c r="V1023" s="71"/>
      <c r="W1023" s="71"/>
      <c r="X1023" s="71"/>
      <c r="Y1023" s="71"/>
      <c r="Z1023" s="71"/>
    </row>
    <row r="1024" spans="1:26" ht="12" customHeight="1" x14ac:dyDescent="0.25">
      <c r="A1024" s="71"/>
      <c r="B1024" s="71"/>
      <c r="C1024" s="71"/>
      <c r="D1024" s="71"/>
      <c r="E1024" s="71"/>
      <c r="F1024" s="71"/>
      <c r="G1024" s="71"/>
      <c r="H1024" s="71"/>
      <c r="I1024" s="71"/>
      <c r="J1024" s="71"/>
      <c r="K1024" s="71"/>
      <c r="L1024" s="71"/>
      <c r="M1024" s="71"/>
      <c r="N1024" s="71"/>
      <c r="O1024" s="71"/>
      <c r="P1024" s="71"/>
      <c r="Q1024" s="71"/>
      <c r="R1024" s="71"/>
      <c r="S1024" s="71"/>
      <c r="T1024" s="71"/>
      <c r="U1024" s="71"/>
      <c r="V1024" s="71"/>
      <c r="W1024" s="71"/>
      <c r="X1024" s="71"/>
      <c r="Y1024" s="71"/>
      <c r="Z1024" s="71"/>
    </row>
    <row r="1025" spans="1:26" ht="12" customHeight="1" x14ac:dyDescent="0.25">
      <c r="A1025" s="71"/>
      <c r="B1025" s="71"/>
      <c r="C1025" s="71"/>
      <c r="D1025" s="71"/>
      <c r="E1025" s="71"/>
      <c r="F1025" s="71"/>
      <c r="G1025" s="71"/>
      <c r="H1025" s="71"/>
      <c r="I1025" s="71"/>
      <c r="J1025" s="71"/>
      <c r="K1025" s="71"/>
      <c r="L1025" s="71"/>
      <c r="M1025" s="71"/>
      <c r="N1025" s="71"/>
      <c r="O1025" s="71"/>
      <c r="P1025" s="71"/>
      <c r="Q1025" s="71"/>
      <c r="R1025" s="71"/>
      <c r="S1025" s="71"/>
      <c r="T1025" s="71"/>
      <c r="U1025" s="71"/>
      <c r="V1025" s="71"/>
      <c r="W1025" s="71"/>
      <c r="X1025" s="71"/>
      <c r="Y1025" s="71"/>
      <c r="Z1025" s="71"/>
    </row>
    <row r="1026" spans="1:26" ht="12" customHeight="1" x14ac:dyDescent="0.25">
      <c r="A1026" s="71"/>
      <c r="B1026" s="71"/>
      <c r="C1026" s="71"/>
      <c r="D1026" s="71"/>
      <c r="E1026" s="71"/>
      <c r="F1026" s="71"/>
      <c r="G1026" s="71"/>
      <c r="H1026" s="71"/>
      <c r="I1026" s="71"/>
      <c r="J1026" s="71"/>
      <c r="K1026" s="71"/>
      <c r="L1026" s="71"/>
      <c r="M1026" s="71"/>
      <c r="N1026" s="71"/>
      <c r="O1026" s="71"/>
      <c r="P1026" s="71"/>
      <c r="Q1026" s="71"/>
      <c r="R1026" s="71"/>
      <c r="S1026" s="71"/>
      <c r="T1026" s="71"/>
      <c r="U1026" s="71"/>
      <c r="V1026" s="71"/>
      <c r="W1026" s="71"/>
      <c r="X1026" s="71"/>
      <c r="Y1026" s="71"/>
      <c r="Z1026" s="71"/>
    </row>
    <row r="1027" spans="1:26" ht="12" customHeight="1" x14ac:dyDescent="0.25">
      <c r="A1027" s="71"/>
      <c r="B1027" s="71"/>
      <c r="C1027" s="71"/>
      <c r="D1027" s="71"/>
      <c r="E1027" s="71"/>
      <c r="F1027" s="71"/>
      <c r="G1027" s="71"/>
      <c r="H1027" s="71"/>
      <c r="I1027" s="71"/>
      <c r="J1027" s="71"/>
      <c r="K1027" s="71"/>
      <c r="L1027" s="71"/>
      <c r="M1027" s="71"/>
      <c r="N1027" s="71"/>
      <c r="O1027" s="71"/>
      <c r="P1027" s="71"/>
      <c r="Q1027" s="71"/>
      <c r="R1027" s="71"/>
      <c r="S1027" s="71"/>
      <c r="T1027" s="71"/>
      <c r="U1027" s="71"/>
      <c r="V1027" s="71"/>
      <c r="W1027" s="71"/>
      <c r="X1027" s="71"/>
      <c r="Y1027" s="71"/>
      <c r="Z1027" s="71"/>
    </row>
    <row r="1028" spans="1:26" ht="12" customHeight="1" x14ac:dyDescent="0.25">
      <c r="A1028" s="71"/>
      <c r="B1028" s="71"/>
      <c r="C1028" s="71"/>
      <c r="D1028" s="71"/>
      <c r="E1028" s="71"/>
      <c r="F1028" s="71"/>
      <c r="G1028" s="71"/>
      <c r="H1028" s="71"/>
      <c r="I1028" s="71"/>
      <c r="J1028" s="71"/>
      <c r="K1028" s="71"/>
      <c r="L1028" s="71"/>
      <c r="M1028" s="71"/>
      <c r="N1028" s="71"/>
      <c r="O1028" s="71"/>
      <c r="P1028" s="71"/>
      <c r="Q1028" s="71"/>
      <c r="R1028" s="71"/>
      <c r="S1028" s="71"/>
      <c r="T1028" s="71"/>
      <c r="U1028" s="71"/>
      <c r="V1028" s="71"/>
      <c r="W1028" s="71"/>
      <c r="X1028" s="71"/>
      <c r="Y1028" s="71"/>
      <c r="Z1028" s="71"/>
    </row>
    <row r="1029" spans="1:26" ht="12" customHeight="1" x14ac:dyDescent="0.25">
      <c r="A1029" s="71"/>
      <c r="B1029" s="71"/>
      <c r="C1029" s="71"/>
      <c r="D1029" s="71"/>
      <c r="E1029" s="71"/>
      <c r="F1029" s="71"/>
      <c r="G1029" s="71"/>
      <c r="H1029" s="71"/>
      <c r="I1029" s="71"/>
      <c r="J1029" s="71"/>
      <c r="K1029" s="71"/>
      <c r="L1029" s="71"/>
      <c r="M1029" s="71"/>
      <c r="N1029" s="71"/>
      <c r="O1029" s="71"/>
      <c r="P1029" s="71"/>
      <c r="Q1029" s="71"/>
      <c r="R1029" s="71"/>
      <c r="S1029" s="71"/>
      <c r="T1029" s="71"/>
      <c r="U1029" s="71"/>
      <c r="V1029" s="71"/>
      <c r="W1029" s="71"/>
      <c r="X1029" s="71"/>
      <c r="Y1029" s="71"/>
      <c r="Z1029" s="71"/>
    </row>
    <row r="1030" spans="1:26" ht="12" customHeight="1" x14ac:dyDescent="0.25">
      <c r="A1030" s="71"/>
      <c r="B1030" s="71"/>
      <c r="C1030" s="71"/>
      <c r="D1030" s="71"/>
      <c r="E1030" s="71"/>
      <c r="F1030" s="71"/>
      <c r="G1030" s="71"/>
      <c r="H1030" s="71"/>
      <c r="I1030" s="71"/>
      <c r="J1030" s="71"/>
      <c r="K1030" s="71"/>
      <c r="L1030" s="71"/>
      <c r="M1030" s="71"/>
      <c r="N1030" s="71"/>
      <c r="O1030" s="71"/>
      <c r="P1030" s="71"/>
      <c r="Q1030" s="71"/>
      <c r="R1030" s="71"/>
      <c r="S1030" s="71"/>
      <c r="T1030" s="71"/>
      <c r="U1030" s="71"/>
      <c r="V1030" s="71"/>
      <c r="W1030" s="71"/>
      <c r="X1030" s="71"/>
      <c r="Y1030" s="71"/>
      <c r="Z1030" s="71"/>
    </row>
    <row r="1031" spans="1:26" ht="12" customHeight="1" x14ac:dyDescent="0.25">
      <c r="A1031" s="71"/>
      <c r="B1031" s="71"/>
      <c r="C1031" s="71"/>
      <c r="D1031" s="71"/>
      <c r="E1031" s="71"/>
      <c r="F1031" s="71"/>
      <c r="G1031" s="71"/>
      <c r="H1031" s="71"/>
      <c r="I1031" s="71"/>
      <c r="J1031" s="71"/>
      <c r="K1031" s="71"/>
      <c r="L1031" s="71"/>
      <c r="M1031" s="71"/>
      <c r="N1031" s="71"/>
      <c r="O1031" s="71"/>
      <c r="P1031" s="71"/>
      <c r="Q1031" s="71"/>
      <c r="R1031" s="71"/>
      <c r="S1031" s="71"/>
      <c r="T1031" s="71"/>
      <c r="U1031" s="71"/>
      <c r="V1031" s="71"/>
      <c r="W1031" s="71"/>
      <c r="X1031" s="71"/>
      <c r="Y1031" s="71"/>
      <c r="Z1031" s="71"/>
    </row>
  </sheetData>
  <sheetProtection algorithmName="SHA-512" hashValue="tY3T9ie8WdiYGUc87ZGk6UHULQxUUtOQcjP5XNEeFCSaBhhLyZw5897bcicqGSxXEHHhcy+xC74xDqKeLbIeyQ==" saltValue="MuosmplxJep7dOqMEafZpw==" spinCount="100000" sheet="1" selectLockedCells="1"/>
  <mergeCells count="3">
    <mergeCell ref="A10:J10"/>
    <mergeCell ref="A43:F43"/>
    <mergeCell ref="A55:F55"/>
  </mergeCells>
  <conditionalFormatting sqref="B26 B29">
    <cfRule type="cellIs" dxfId="6" priority="1" operator="equal">
      <formula>"Em Andamento"</formula>
    </cfRule>
    <cfRule type="containsText" dxfId="5" priority="2" operator="containsText" text="N/A">
      <formula>NOT(ISERROR(SEARCH("N/A",B26)))</formula>
    </cfRule>
    <cfRule type="containsText" dxfId="4" priority="3" operator="containsText" text="Concluído">
      <formula>NOT(ISERROR(SEARCH("Concluído",B26)))</formula>
    </cfRule>
    <cfRule type="containsText" dxfId="3" priority="4" operator="containsText" text="Pendente">
      <formula>NOT(ISERROR(SEARCH("Pendente",B26)))</formula>
    </cfRule>
    <cfRule type="containsText" dxfId="2" priority="5" operator="containsText" text="Concluído">
      <formula>NOT(ISERROR(SEARCH("Concluído",B26)))</formula>
    </cfRule>
    <cfRule type="containsText" dxfId="1" priority="6" operator="containsText" text="N/A">
      <formula>NOT(ISERROR(SEARCH("N/A",B26)))</formula>
    </cfRule>
    <cfRule type="containsText" priority="7" operator="containsText" text="Concluído">
      <formula>NOT(ISERROR(SEARCH("Concluído",B26)))</formula>
    </cfRule>
    <cfRule type="containsText" dxfId="0" priority="8" operator="containsText" text="Pendente">
      <formula>NOT(ISERROR(SEARCH("Pendente",B26)))</formula>
    </cfRule>
  </conditionalFormatting>
  <dataValidations count="1">
    <dataValidation type="list" allowBlank="1" showInputMessage="1" showErrorMessage="1" sqref="B26 B29" xr:uid="{1D9FBEE8-D2AB-40F1-97CC-AB8BADE66971}">
      <formula1>"Sim, Não,"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64:D6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96a911-d807-4fa6-abb0-9d4250d15ac8">
      <Terms xmlns="http://schemas.microsoft.com/office/infopath/2007/PartnerControls"/>
    </lcf76f155ced4ddcb4097134ff3c332f>
    <TaxCatchAll xmlns="f2f8330a-caee-45e1-bc13-fcc9a77dea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3A15F85F7CA50478A15291873E8815C" ma:contentTypeVersion="14" ma:contentTypeDescription="Crie um novo documento." ma:contentTypeScope="" ma:versionID="121bc94e285169d693f830b6c40e887d">
  <xsd:schema xmlns:xsd="http://www.w3.org/2001/XMLSchema" xmlns:xs="http://www.w3.org/2001/XMLSchema" xmlns:p="http://schemas.microsoft.com/office/2006/metadata/properties" xmlns:ns2="6496a911-d807-4fa6-abb0-9d4250d15ac8" xmlns:ns3="f2f8330a-caee-45e1-bc13-fcc9a77deaa4" targetNamespace="http://schemas.microsoft.com/office/2006/metadata/properties" ma:root="true" ma:fieldsID="df9dff8c298daef33d855cc9d383973b" ns2:_="" ns3:_="">
    <xsd:import namespace="6496a911-d807-4fa6-abb0-9d4250d15ac8"/>
    <xsd:import namespace="f2f8330a-caee-45e1-bc13-fcc9a77de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6a911-d807-4fa6-abb0-9d4250d15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6e8f363b-3f81-4bc5-90c6-d83c18965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f8330a-caee-45e1-bc13-fcc9a77dea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7babe7-ea30-4aa0-9b2e-87589c01856a}" ma:internalName="TaxCatchAll" ma:showField="CatchAllData" ma:web="f2f8330a-caee-45e1-bc13-fcc9a77de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784CAC-AE7E-4DE9-967B-D985E4F329A8}">
  <ds:schemaRefs>
    <ds:schemaRef ds:uri="http://schemas.microsoft.com/office/2006/metadata/properties"/>
    <ds:schemaRef ds:uri="http://schemas.microsoft.com/office/infopath/2007/PartnerControls"/>
    <ds:schemaRef ds:uri="6496a911-d807-4fa6-abb0-9d4250d15ac8"/>
    <ds:schemaRef ds:uri="f2f8330a-caee-45e1-bc13-fcc9a77deaa4"/>
  </ds:schemaRefs>
</ds:datastoreItem>
</file>

<file path=customXml/itemProps2.xml><?xml version="1.0" encoding="utf-8"?>
<ds:datastoreItem xmlns:ds="http://schemas.openxmlformats.org/officeDocument/2006/customXml" ds:itemID="{02E1DE03-45E7-47C7-B73C-13C024159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6a911-d807-4fa6-abb0-9d4250d15ac8"/>
    <ds:schemaRef ds:uri="f2f8330a-caee-45e1-bc13-fcc9a77de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53B528-D575-45F4-AAE8-6C2DA613E27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464c88d-4de9-46bf-88e9-78839bfe32d7}" enabled="0" method="" siteId="{c464c88d-4de9-46bf-88e9-78839bfe32d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RPA</vt:lpstr>
      <vt:lpstr>Impostos-2026</vt:lpstr>
      <vt:lpstr>RPA!Excel_BuiltIn_Print_Area_1_1</vt:lpstr>
      <vt:lpstr>RPA!IntervaloNomeado1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Recibo de Pagamento Autônomo - RPA</dc:title>
  <dc:subject>Recibo de Pagamento Autônomo - RPA</dc:subject>
  <dc:creator>www.portalmei.org</dc:creator>
  <cp:keywords>Recibo de Pagamento Autônomo - RPA</cp:keywords>
  <dc:description>Recibo de Pagamento Autônomo - RPA</dc:description>
  <cp:lastModifiedBy>Shaiane Pinto de Souza</cp:lastModifiedBy>
  <cp:revision/>
  <dcterms:created xsi:type="dcterms:W3CDTF">2023-03-14T21:39:26Z</dcterms:created>
  <dcterms:modified xsi:type="dcterms:W3CDTF">2026-01-12T13:10:58Z</dcterms:modified>
  <cp:category>Recibo de Pagamento Autônomo - RPA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0x01010013A15F85F7CA50478A15291873E8815C</vt:lpwstr>
  </property>
  <property fmtid="{D5CDD505-2E9C-101B-9397-08002B2CF9AE}" pid="3" name="MediaServiceImageTags">
    <vt:lpwstr/>
  </property>
</Properties>
</file>